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5" i="1"/>
  <c r="E33" i="1"/>
  <c r="C34" i="1"/>
  <c r="C33" i="1"/>
  <c r="K27" i="1"/>
  <c r="K28" i="1"/>
  <c r="K30" i="1"/>
  <c r="K26" i="1"/>
  <c r="I27" i="1"/>
  <c r="I28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4" i="1"/>
  <c r="G20" i="1"/>
  <c r="E21" i="1"/>
  <c r="E22" i="1"/>
  <c r="E23" i="1"/>
  <c r="E20" i="1"/>
  <c r="C21" i="1"/>
  <c r="C22" i="1"/>
  <c r="C23" i="1"/>
  <c r="C20" i="1"/>
  <c r="K11" i="1"/>
  <c r="K12" i="1"/>
  <c r="K13" i="1"/>
  <c r="K14" i="1"/>
  <c r="K15" i="1"/>
  <c r="K16" i="1"/>
  <c r="K17" i="1"/>
  <c r="K9" i="1"/>
  <c r="I11" i="1"/>
  <c r="I12" i="1"/>
  <c r="I13" i="1"/>
  <c r="I15" i="1"/>
  <c r="I16" i="1"/>
  <c r="I17" i="1"/>
  <c r="I9" i="1"/>
  <c r="G10" i="1"/>
  <c r="G11" i="1"/>
  <c r="G12" i="1"/>
  <c r="G13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L17" i="1"/>
  <c r="L16" i="1"/>
  <c r="L15" i="1"/>
  <c r="L14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18" i="1" l="1"/>
  <c r="C18" i="1"/>
  <c r="L35" i="1"/>
  <c r="L31" i="1"/>
  <c r="L24" i="1"/>
  <c r="L7" i="1"/>
</calcChain>
</file>

<file path=xl/sharedStrings.xml><?xml version="1.0" encoding="utf-8"?>
<sst xmlns="http://schemas.openxmlformats.org/spreadsheetml/2006/main" count="314" uniqueCount="79">
  <si>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</si>
  <si>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</si>
  <si>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</si>
  <si>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</si>
  <si>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</si>
  <si>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</si>
  <si>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</si>
  <si>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</si>
  <si>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</si>
  <si>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</si>
  <si>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</si>
  <si>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</si>
  <si>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</si>
  <si>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</si>
  <si>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</si>
  <si>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</si>
  <si>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</si>
  <si>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</si>
  <si>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</si>
  <si>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</si>
  <si>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</si>
  <si>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</si>
  <si>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</si>
  <si>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</si>
  <si>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</si>
  <si>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</si>
  <si>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</si>
  <si>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</si>
  <si>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</si>
  <si>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</si>
  <si>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</si>
  <si>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</si>
  <si>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</si>
  <si>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</si>
  <si>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</si>
  <si>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Political Science
Student Characteristics</t>
  </si>
  <si>
    <t>Program</t>
  </si>
  <si>
    <t>Term</t>
  </si>
  <si>
    <t>Success Rate</t>
  </si>
  <si>
    <t>Course</t>
  </si>
  <si>
    <t>Political Science
Success and Retention Rates by Course</t>
  </si>
  <si>
    <t>Political Science</t>
  </si>
  <si>
    <t>POSC-120 : Politics &amp; Political Analysis</t>
  </si>
  <si>
    <t>POSC-121 : Intro to U.S. Govt &amp; Politics</t>
  </si>
  <si>
    <t>POSC-124 : Comparative Govt and Politics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</si>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</sst>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M6" sqref="M6"/>
    </sheetView>
  </sheetViews>
  <sheetFormatPr defaultRowHeight="15" x14ac:dyDescent="0.25"/>
  <cols>
    <col min="1" max="1" width="30" style="38" customWidth="1"/>
    <col min="2" max="12" width="8.28515625" style="10" customWidth="1"/>
  </cols>
  <sheetData>
    <row r="1" spans="1:12" x14ac:dyDescent="0.2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41" t="s">
        <v>0</v>
      </c>
      <c r="B3" s="47" t="s">
        <v>1</v>
      </c>
      <c r="C3" s="47"/>
      <c r="D3" s="47" t="s">
        <v>2</v>
      </c>
      <c r="E3" s="47"/>
      <c r="F3" s="47" t="s">
        <v>3</v>
      </c>
      <c r="G3" s="47"/>
      <c r="H3" s="47" t="s">
        <v>4</v>
      </c>
      <c r="I3" s="47"/>
      <c r="J3" s="47" t="s">
        <v>5</v>
      </c>
      <c r="K3" s="47"/>
      <c r="L3" s="5" t="s">
        <v>6</v>
      </c>
    </row>
    <row r="4" spans="1:12" x14ac:dyDescent="0.25">
      <c r="A4" s="37" t="s">
        <v>7</v>
      </c>
      <c r="B4" s="6">
        <v>102</v>
      </c>
      <c r="C4" s="7">
        <f t="shared" ref="C4:C6" si="0">B4/235</f>
        <v>0.43404255319148938</v>
      </c>
      <c r="D4" s="6">
        <v>109</v>
      </c>
      <c r="E4" s="7">
        <f t="shared" ref="E4:E6" si="1">D4/255</f>
        <v>0.42745098039215684</v>
      </c>
      <c r="F4" s="6">
        <v>94</v>
      </c>
      <c r="G4" s="7">
        <f t="shared" ref="G4:G6" si="2">F4/214</f>
        <v>0.43925233644859812</v>
      </c>
      <c r="H4" s="6">
        <v>64</v>
      </c>
      <c r="I4" s="7">
        <f t="shared" ref="I4:I5" si="3">H4/121</f>
        <v>0.52892561983471076</v>
      </c>
      <c r="J4" s="6">
        <v>44</v>
      </c>
      <c r="K4" s="7">
        <f t="shared" ref="K4:K6" si="4">J4/138</f>
        <v>0.3188405797101449</v>
      </c>
      <c r="L4" s="7">
        <f>(J4-B4)/B4</f>
        <v>-0.56862745098039214</v>
      </c>
    </row>
    <row r="5" spans="1:12" x14ac:dyDescent="0.25">
      <c r="A5" s="37" t="s">
        <v>8</v>
      </c>
      <c r="B5" s="6">
        <v>127</v>
      </c>
      <c r="C5" s="7">
        <f t="shared" si="0"/>
        <v>0.54042553191489362</v>
      </c>
      <c r="D5" s="6">
        <v>145</v>
      </c>
      <c r="E5" s="7">
        <f t="shared" si="1"/>
        <v>0.56862745098039214</v>
      </c>
      <c r="F5" s="6">
        <v>118</v>
      </c>
      <c r="G5" s="7">
        <f t="shared" si="2"/>
        <v>0.55140186915887845</v>
      </c>
      <c r="H5" s="6">
        <v>57</v>
      </c>
      <c r="I5" s="7">
        <f t="shared" si="3"/>
        <v>0.47107438016528924</v>
      </c>
      <c r="J5" s="6">
        <v>89</v>
      </c>
      <c r="K5" s="7">
        <f t="shared" si="4"/>
        <v>0.64492753623188404</v>
      </c>
      <c r="L5" s="7">
        <f t="shared" ref="L5:L7" si="5">(J5-B5)/B5</f>
        <v>-0.29921259842519687</v>
      </c>
    </row>
    <row r="6" spans="1:12" x14ac:dyDescent="0.25">
      <c r="A6" s="37" t="s">
        <v>9</v>
      </c>
      <c r="B6" s="6">
        <v>6</v>
      </c>
      <c r="C6" s="7">
        <f t="shared" si="0"/>
        <v>2.553191489361702E-2</v>
      </c>
      <c r="D6" s="6">
        <v>1</v>
      </c>
      <c r="E6" s="7">
        <f t="shared" si="1"/>
        <v>3.9215686274509803E-3</v>
      </c>
      <c r="F6" s="6">
        <v>2</v>
      </c>
      <c r="G6" s="7">
        <f t="shared" si="2"/>
        <v>9.3457943925233638E-3</v>
      </c>
      <c r="H6" s="22" t="s">
        <v>14</v>
      </c>
      <c r="I6" s="35" t="s">
        <v>14</v>
      </c>
      <c r="J6" s="6">
        <v>5</v>
      </c>
      <c r="K6" s="7">
        <f t="shared" si="4"/>
        <v>3.6231884057971016E-2</v>
      </c>
      <c r="L6" s="7">
        <f t="shared" si="5"/>
        <v>-0.16666666666666666</v>
      </c>
    </row>
    <row r="7" spans="1:12" s="4" customFormat="1" x14ac:dyDescent="0.25">
      <c r="A7" s="44" t="s">
        <v>10</v>
      </c>
      <c r="B7" s="8">
        <f>SUM(B4:B6)</f>
        <v>235</v>
      </c>
      <c r="C7" s="9">
        <f>B7/235</f>
        <v>1</v>
      </c>
      <c r="D7" s="8">
        <f t="shared" ref="D7:H7" si="6">SUM(D4:D6)</f>
        <v>255</v>
      </c>
      <c r="E7" s="9">
        <f>D7/255</f>
        <v>1</v>
      </c>
      <c r="F7" s="8">
        <f t="shared" si="6"/>
        <v>214</v>
      </c>
      <c r="G7" s="9">
        <f>F7/214</f>
        <v>1</v>
      </c>
      <c r="H7" s="8">
        <f t="shared" si="6"/>
        <v>121</v>
      </c>
      <c r="I7" s="9">
        <f>H7/121</f>
        <v>1</v>
      </c>
      <c r="J7" s="8">
        <f>SUM(J4:J6)</f>
        <v>138</v>
      </c>
      <c r="K7" s="9">
        <f>J7/138</f>
        <v>1</v>
      </c>
      <c r="L7" s="9">
        <f t="shared" si="5"/>
        <v>-0.4127659574468085</v>
      </c>
    </row>
    <row r="8" spans="1:12" ht="30" x14ac:dyDescent="0.25">
      <c r="A8" s="41" t="s">
        <v>11</v>
      </c>
      <c r="B8" s="47" t="s">
        <v>1</v>
      </c>
      <c r="C8" s="47"/>
      <c r="D8" s="47" t="s">
        <v>2</v>
      </c>
      <c r="E8" s="47"/>
      <c r="F8" s="47" t="s">
        <v>3</v>
      </c>
      <c r="G8" s="47"/>
      <c r="H8" s="47" t="s">
        <v>4</v>
      </c>
      <c r="I8" s="47"/>
      <c r="J8" s="47" t="s">
        <v>5</v>
      </c>
      <c r="K8" s="47"/>
      <c r="L8" s="5" t="s">
        <v>6</v>
      </c>
    </row>
    <row r="9" spans="1:12" x14ac:dyDescent="0.25">
      <c r="A9" s="37" t="s">
        <v>12</v>
      </c>
      <c r="B9" s="6">
        <v>20</v>
      </c>
      <c r="C9" s="7">
        <f>B9/235</f>
        <v>8.5106382978723402E-2</v>
      </c>
      <c r="D9" s="6">
        <v>27</v>
      </c>
      <c r="E9" s="7">
        <f>D9/255</f>
        <v>0.10588235294117647</v>
      </c>
      <c r="F9" s="6">
        <v>10</v>
      </c>
      <c r="G9" s="7">
        <f>F9/214</f>
        <v>4.6728971962616821E-2</v>
      </c>
      <c r="H9" s="6">
        <v>5</v>
      </c>
      <c r="I9" s="7">
        <f>H9/121</f>
        <v>4.1322314049586778E-2</v>
      </c>
      <c r="J9" s="6">
        <v>9</v>
      </c>
      <c r="K9" s="7">
        <f>J9/138</f>
        <v>6.5217391304347824E-2</v>
      </c>
      <c r="L9" s="7">
        <f t="shared" ref="L9:L18" si="7">(J9-B9)/B9</f>
        <v>-0.55000000000000004</v>
      </c>
    </row>
    <row r="10" spans="1:12" x14ac:dyDescent="0.25">
      <c r="A10" s="37" t="s">
        <v>13</v>
      </c>
      <c r="B10" s="6">
        <v>1</v>
      </c>
      <c r="C10" s="7">
        <f t="shared" ref="C10:C35" si="8">B10/235</f>
        <v>4.2553191489361703E-3</v>
      </c>
      <c r="D10" s="6">
        <v>2</v>
      </c>
      <c r="E10" s="7">
        <f t="shared" ref="E10:E35" si="9">D10/255</f>
        <v>7.8431372549019607E-3</v>
      </c>
      <c r="F10" s="6">
        <v>2</v>
      </c>
      <c r="G10" s="7">
        <f t="shared" ref="G10:G35" si="10">F10/214</f>
        <v>9.3457943925233638E-3</v>
      </c>
      <c r="H10" s="22" t="s">
        <v>14</v>
      </c>
      <c r="I10" s="35" t="s">
        <v>14</v>
      </c>
      <c r="J10" s="22" t="s">
        <v>14</v>
      </c>
      <c r="K10" s="35" t="s">
        <v>14</v>
      </c>
      <c r="L10" s="7">
        <v>0</v>
      </c>
    </row>
    <row r="11" spans="1:12" x14ac:dyDescent="0.25">
      <c r="A11" s="37" t="s">
        <v>15</v>
      </c>
      <c r="B11" s="6">
        <v>4</v>
      </c>
      <c r="C11" s="7">
        <f t="shared" si="8"/>
        <v>1.7021276595744681E-2</v>
      </c>
      <c r="D11" s="6">
        <v>4</v>
      </c>
      <c r="E11" s="7">
        <f t="shared" si="9"/>
        <v>1.5686274509803921E-2</v>
      </c>
      <c r="F11" s="6">
        <v>5</v>
      </c>
      <c r="G11" s="7">
        <f t="shared" si="10"/>
        <v>2.336448598130841E-2</v>
      </c>
      <c r="H11" s="6">
        <v>3</v>
      </c>
      <c r="I11" s="7">
        <f t="shared" ref="I11:I35" si="11">H11/121</f>
        <v>2.4793388429752067E-2</v>
      </c>
      <c r="J11" s="6">
        <v>4</v>
      </c>
      <c r="K11" s="7">
        <f t="shared" ref="K11:K35" si="12">J11/138</f>
        <v>2.8985507246376812E-2</v>
      </c>
      <c r="L11" s="7">
        <f t="shared" si="7"/>
        <v>0</v>
      </c>
    </row>
    <row r="12" spans="1:12" x14ac:dyDescent="0.25">
      <c r="A12" s="37" t="s">
        <v>16</v>
      </c>
      <c r="B12" s="6">
        <v>9</v>
      </c>
      <c r="C12" s="7">
        <f t="shared" si="8"/>
        <v>3.8297872340425532E-2</v>
      </c>
      <c r="D12" s="6">
        <v>5</v>
      </c>
      <c r="E12" s="7">
        <f t="shared" si="9"/>
        <v>1.9607843137254902E-2</v>
      </c>
      <c r="F12" s="6">
        <v>5</v>
      </c>
      <c r="G12" s="7">
        <f t="shared" si="10"/>
        <v>2.336448598130841E-2</v>
      </c>
      <c r="H12" s="6">
        <v>1</v>
      </c>
      <c r="I12" s="7">
        <f t="shared" si="11"/>
        <v>8.2644628099173556E-3</v>
      </c>
      <c r="J12" s="6">
        <v>2</v>
      </c>
      <c r="K12" s="7">
        <f t="shared" si="12"/>
        <v>1.4492753623188406E-2</v>
      </c>
      <c r="L12" s="7">
        <f t="shared" si="7"/>
        <v>-0.77777777777777779</v>
      </c>
    </row>
    <row r="13" spans="1:12" x14ac:dyDescent="0.25">
      <c r="A13" s="37" t="s">
        <v>17</v>
      </c>
      <c r="B13" s="6">
        <v>86</v>
      </c>
      <c r="C13" s="7">
        <f t="shared" si="8"/>
        <v>0.36595744680851061</v>
      </c>
      <c r="D13" s="6">
        <v>100</v>
      </c>
      <c r="E13" s="7">
        <f t="shared" si="9"/>
        <v>0.39215686274509803</v>
      </c>
      <c r="F13" s="6">
        <v>82</v>
      </c>
      <c r="G13" s="7">
        <f t="shared" si="10"/>
        <v>0.38317757009345793</v>
      </c>
      <c r="H13" s="6">
        <v>56</v>
      </c>
      <c r="I13" s="7">
        <f t="shared" si="11"/>
        <v>0.46280991735537191</v>
      </c>
      <c r="J13" s="6">
        <v>71</v>
      </c>
      <c r="K13" s="7">
        <f t="shared" si="12"/>
        <v>0.51449275362318836</v>
      </c>
      <c r="L13" s="7">
        <f t="shared" si="7"/>
        <v>-0.1744186046511628</v>
      </c>
    </row>
    <row r="14" spans="1:12" x14ac:dyDescent="0.25">
      <c r="A14" s="37" t="s">
        <v>18</v>
      </c>
      <c r="B14" s="6">
        <v>2</v>
      </c>
      <c r="C14" s="7">
        <f t="shared" si="8"/>
        <v>8.5106382978723406E-3</v>
      </c>
      <c r="D14" s="6">
        <v>1</v>
      </c>
      <c r="E14" s="7">
        <f t="shared" si="9"/>
        <v>3.9215686274509803E-3</v>
      </c>
      <c r="F14" s="22" t="s">
        <v>14</v>
      </c>
      <c r="G14" s="35" t="s">
        <v>14</v>
      </c>
      <c r="H14" s="22" t="s">
        <v>14</v>
      </c>
      <c r="I14" s="35" t="s">
        <v>14</v>
      </c>
      <c r="J14" s="6">
        <v>1</v>
      </c>
      <c r="K14" s="7">
        <f t="shared" si="12"/>
        <v>7.246376811594203E-3</v>
      </c>
      <c r="L14" s="7">
        <f t="shared" si="7"/>
        <v>-0.5</v>
      </c>
    </row>
    <row r="15" spans="1:12" x14ac:dyDescent="0.25">
      <c r="A15" s="37" t="s">
        <v>19</v>
      </c>
      <c r="B15" s="6">
        <v>97</v>
      </c>
      <c r="C15" s="7">
        <f t="shared" si="8"/>
        <v>0.4127659574468085</v>
      </c>
      <c r="D15" s="6">
        <v>89</v>
      </c>
      <c r="E15" s="7">
        <f t="shared" si="9"/>
        <v>0.34901960784313724</v>
      </c>
      <c r="F15" s="6">
        <v>84</v>
      </c>
      <c r="G15" s="7">
        <f t="shared" si="10"/>
        <v>0.3925233644859813</v>
      </c>
      <c r="H15" s="6">
        <v>45</v>
      </c>
      <c r="I15" s="7">
        <f t="shared" si="11"/>
        <v>0.37190082644628097</v>
      </c>
      <c r="J15" s="6">
        <v>37</v>
      </c>
      <c r="K15" s="7">
        <f t="shared" si="12"/>
        <v>0.26811594202898553</v>
      </c>
      <c r="L15" s="7">
        <f t="shared" si="7"/>
        <v>-0.61855670103092786</v>
      </c>
    </row>
    <row r="16" spans="1:12" x14ac:dyDescent="0.25">
      <c r="A16" s="37" t="s">
        <v>20</v>
      </c>
      <c r="B16" s="6">
        <v>11</v>
      </c>
      <c r="C16" s="7">
        <f t="shared" si="8"/>
        <v>4.6808510638297871E-2</v>
      </c>
      <c r="D16" s="6">
        <v>23</v>
      </c>
      <c r="E16" s="7">
        <f t="shared" si="9"/>
        <v>9.0196078431372548E-2</v>
      </c>
      <c r="F16" s="6">
        <v>21</v>
      </c>
      <c r="G16" s="7">
        <f t="shared" si="10"/>
        <v>9.8130841121495324E-2</v>
      </c>
      <c r="H16" s="6">
        <v>10</v>
      </c>
      <c r="I16" s="7">
        <f t="shared" si="11"/>
        <v>8.2644628099173556E-2</v>
      </c>
      <c r="J16" s="6">
        <v>13</v>
      </c>
      <c r="K16" s="7">
        <f t="shared" si="12"/>
        <v>9.420289855072464E-2</v>
      </c>
      <c r="L16" s="7">
        <f t="shared" si="7"/>
        <v>0.18181818181818182</v>
      </c>
    </row>
    <row r="17" spans="1:12" x14ac:dyDescent="0.25">
      <c r="A17" s="37" t="s">
        <v>21</v>
      </c>
      <c r="B17" s="6">
        <v>5</v>
      </c>
      <c r="C17" s="7">
        <f t="shared" si="8"/>
        <v>2.1276595744680851E-2</v>
      </c>
      <c r="D17" s="6">
        <v>4</v>
      </c>
      <c r="E17" s="7">
        <f t="shared" si="9"/>
        <v>1.5686274509803921E-2</v>
      </c>
      <c r="F17" s="6">
        <v>5</v>
      </c>
      <c r="G17" s="7">
        <f t="shared" si="10"/>
        <v>2.336448598130841E-2</v>
      </c>
      <c r="H17" s="6">
        <v>1</v>
      </c>
      <c r="I17" s="7">
        <f t="shared" si="11"/>
        <v>8.2644628099173556E-3</v>
      </c>
      <c r="J17" s="6">
        <v>1</v>
      </c>
      <c r="K17" s="7">
        <f t="shared" si="12"/>
        <v>7.246376811594203E-3</v>
      </c>
      <c r="L17" s="7">
        <f t="shared" si="7"/>
        <v>-0.8</v>
      </c>
    </row>
    <row r="18" spans="1:12" s="4" customFormat="1" x14ac:dyDescent="0.25">
      <c r="A18" s="44" t="s">
        <v>10</v>
      </c>
      <c r="B18" s="8">
        <f>SUM(B9:B17)</f>
        <v>235</v>
      </c>
      <c r="C18" s="9">
        <f t="shared" si="8"/>
        <v>1</v>
      </c>
      <c r="D18" s="8">
        <f t="shared" ref="D18:J18" si="13">SUM(D9:D17)</f>
        <v>255</v>
      </c>
      <c r="E18" s="9">
        <f t="shared" si="9"/>
        <v>1</v>
      </c>
      <c r="F18" s="8">
        <f t="shared" si="13"/>
        <v>214</v>
      </c>
      <c r="G18" s="9">
        <f t="shared" si="10"/>
        <v>1</v>
      </c>
      <c r="H18" s="8">
        <f t="shared" si="13"/>
        <v>121</v>
      </c>
      <c r="I18" s="9">
        <f t="shared" si="11"/>
        <v>1</v>
      </c>
      <c r="J18" s="8">
        <f t="shared" si="13"/>
        <v>138</v>
      </c>
      <c r="K18" s="9">
        <f t="shared" si="12"/>
        <v>1</v>
      </c>
      <c r="L18" s="9">
        <f t="shared" si="7"/>
        <v>-0.4127659574468085</v>
      </c>
    </row>
    <row r="19" spans="1:12" ht="30" x14ac:dyDescent="0.25">
      <c r="A19" s="41" t="s">
        <v>22</v>
      </c>
      <c r="B19" s="47" t="s">
        <v>1</v>
      </c>
      <c r="C19" s="47"/>
      <c r="D19" s="47" t="s">
        <v>2</v>
      </c>
      <c r="E19" s="47"/>
      <c r="F19" s="47" t="s">
        <v>3</v>
      </c>
      <c r="G19" s="47"/>
      <c r="H19" s="47" t="s">
        <v>4</v>
      </c>
      <c r="I19" s="47"/>
      <c r="J19" s="47" t="s">
        <v>5</v>
      </c>
      <c r="K19" s="47"/>
      <c r="L19" s="5" t="s">
        <v>6</v>
      </c>
    </row>
    <row r="20" spans="1:12" x14ac:dyDescent="0.25">
      <c r="A20" s="37" t="s">
        <v>23</v>
      </c>
      <c r="B20" s="6">
        <v>102</v>
      </c>
      <c r="C20" s="7">
        <f t="shared" si="8"/>
        <v>0.43404255319148938</v>
      </c>
      <c r="D20" s="6">
        <v>96</v>
      </c>
      <c r="E20" s="7">
        <f t="shared" si="9"/>
        <v>0.37647058823529411</v>
      </c>
      <c r="F20" s="6">
        <v>82</v>
      </c>
      <c r="G20" s="7">
        <f t="shared" si="10"/>
        <v>0.38317757009345793</v>
      </c>
      <c r="H20" s="6">
        <v>50</v>
      </c>
      <c r="I20" s="7">
        <f t="shared" si="11"/>
        <v>0.41322314049586778</v>
      </c>
      <c r="J20" s="6">
        <v>71</v>
      </c>
      <c r="K20" s="7">
        <f t="shared" si="12"/>
        <v>0.51449275362318836</v>
      </c>
      <c r="L20" s="7">
        <f t="shared" ref="L20:L24" si="14">(J20-B20)/B20</f>
        <v>-0.30392156862745096</v>
      </c>
    </row>
    <row r="21" spans="1:12" x14ac:dyDescent="0.25">
      <c r="A21" s="37" t="s">
        <v>24</v>
      </c>
      <c r="B21" s="6">
        <v>81</v>
      </c>
      <c r="C21" s="7">
        <f t="shared" si="8"/>
        <v>0.34468085106382979</v>
      </c>
      <c r="D21" s="6">
        <v>105</v>
      </c>
      <c r="E21" s="7">
        <f t="shared" si="9"/>
        <v>0.41176470588235292</v>
      </c>
      <c r="F21" s="6">
        <v>94</v>
      </c>
      <c r="G21" s="7">
        <f t="shared" si="10"/>
        <v>0.43925233644859812</v>
      </c>
      <c r="H21" s="6">
        <v>50</v>
      </c>
      <c r="I21" s="7">
        <f t="shared" si="11"/>
        <v>0.41322314049586778</v>
      </c>
      <c r="J21" s="6">
        <v>45</v>
      </c>
      <c r="K21" s="7">
        <f t="shared" si="12"/>
        <v>0.32608695652173914</v>
      </c>
      <c r="L21" s="7">
        <f t="shared" si="14"/>
        <v>-0.44444444444444442</v>
      </c>
    </row>
    <row r="22" spans="1:12" x14ac:dyDescent="0.25">
      <c r="A22" s="37" t="s">
        <v>25</v>
      </c>
      <c r="B22" s="6">
        <v>40</v>
      </c>
      <c r="C22" s="7">
        <f t="shared" si="8"/>
        <v>0.1702127659574468</v>
      </c>
      <c r="D22" s="6">
        <v>48</v>
      </c>
      <c r="E22" s="7">
        <f t="shared" si="9"/>
        <v>0.18823529411764706</v>
      </c>
      <c r="F22" s="6">
        <v>34</v>
      </c>
      <c r="G22" s="7">
        <f t="shared" si="10"/>
        <v>0.15887850467289719</v>
      </c>
      <c r="H22" s="6">
        <v>18</v>
      </c>
      <c r="I22" s="7">
        <f t="shared" si="11"/>
        <v>0.1487603305785124</v>
      </c>
      <c r="J22" s="6">
        <v>21</v>
      </c>
      <c r="K22" s="7">
        <f t="shared" si="12"/>
        <v>0.15217391304347827</v>
      </c>
      <c r="L22" s="7">
        <f t="shared" si="14"/>
        <v>-0.47499999999999998</v>
      </c>
    </row>
    <row r="23" spans="1:12" x14ac:dyDescent="0.25">
      <c r="A23" s="37" t="s">
        <v>26</v>
      </c>
      <c r="B23" s="6">
        <v>12</v>
      </c>
      <c r="C23" s="7">
        <f t="shared" si="8"/>
        <v>5.106382978723404E-2</v>
      </c>
      <c r="D23" s="6">
        <v>6</v>
      </c>
      <c r="E23" s="7">
        <f t="shared" si="9"/>
        <v>2.3529411764705882E-2</v>
      </c>
      <c r="F23" s="6">
        <v>4</v>
      </c>
      <c r="G23" s="7">
        <f t="shared" si="10"/>
        <v>1.8691588785046728E-2</v>
      </c>
      <c r="H23" s="6">
        <v>3</v>
      </c>
      <c r="I23" s="7">
        <f t="shared" si="11"/>
        <v>2.4793388429752067E-2</v>
      </c>
      <c r="J23" s="6">
        <v>1</v>
      </c>
      <c r="K23" s="7">
        <f t="shared" si="12"/>
        <v>7.246376811594203E-3</v>
      </c>
      <c r="L23" s="7">
        <f t="shared" si="14"/>
        <v>-0.91666666666666663</v>
      </c>
    </row>
    <row r="24" spans="1:12" s="4" customFormat="1" x14ac:dyDescent="0.25">
      <c r="A24" s="44" t="s">
        <v>10</v>
      </c>
      <c r="B24" s="8">
        <f>SUM(B20:B23)</f>
        <v>235</v>
      </c>
      <c r="C24" s="9">
        <f t="shared" si="8"/>
        <v>1</v>
      </c>
      <c r="D24" s="8">
        <f t="shared" ref="D24:J24" si="15">SUM(D20:D23)</f>
        <v>255</v>
      </c>
      <c r="E24" s="9">
        <f t="shared" si="9"/>
        <v>1</v>
      </c>
      <c r="F24" s="8">
        <f t="shared" si="15"/>
        <v>214</v>
      </c>
      <c r="G24" s="9">
        <f t="shared" si="10"/>
        <v>1</v>
      </c>
      <c r="H24" s="8">
        <f t="shared" si="15"/>
        <v>121</v>
      </c>
      <c r="I24" s="9">
        <f t="shared" si="11"/>
        <v>1</v>
      </c>
      <c r="J24" s="8">
        <f t="shared" si="15"/>
        <v>138</v>
      </c>
      <c r="K24" s="9">
        <f t="shared" si="12"/>
        <v>1</v>
      </c>
      <c r="L24" s="9">
        <f t="shared" si="14"/>
        <v>-0.4127659574468085</v>
      </c>
    </row>
    <row r="25" spans="1:12" ht="30" x14ac:dyDescent="0.25">
      <c r="A25" s="45" t="s">
        <v>27</v>
      </c>
      <c r="B25" s="47" t="s">
        <v>1</v>
      </c>
      <c r="C25" s="47"/>
      <c r="D25" s="47" t="s">
        <v>2</v>
      </c>
      <c r="E25" s="47"/>
      <c r="F25" s="47" t="s">
        <v>3</v>
      </c>
      <c r="G25" s="47"/>
      <c r="H25" s="47" t="s">
        <v>4</v>
      </c>
      <c r="I25" s="47"/>
      <c r="J25" s="47" t="s">
        <v>5</v>
      </c>
      <c r="K25" s="47"/>
      <c r="L25" s="5" t="s">
        <v>6</v>
      </c>
    </row>
    <row r="26" spans="1:12" x14ac:dyDescent="0.25">
      <c r="A26" s="37" t="s">
        <v>28</v>
      </c>
      <c r="B26" s="6">
        <v>129</v>
      </c>
      <c r="C26" s="7">
        <f t="shared" si="8"/>
        <v>0.54893617021276597</v>
      </c>
      <c r="D26" s="6">
        <v>140</v>
      </c>
      <c r="E26" s="7">
        <f t="shared" si="9"/>
        <v>0.5490196078431373</v>
      </c>
      <c r="F26" s="6">
        <v>115</v>
      </c>
      <c r="G26" s="7">
        <f t="shared" si="10"/>
        <v>0.53738317757009346</v>
      </c>
      <c r="H26" s="6">
        <v>64</v>
      </c>
      <c r="I26" s="7">
        <f t="shared" si="11"/>
        <v>0.52892561983471076</v>
      </c>
      <c r="J26" s="6">
        <v>71</v>
      </c>
      <c r="K26" s="7">
        <f t="shared" si="12"/>
        <v>0.51449275362318836</v>
      </c>
      <c r="L26" s="7">
        <f t="shared" ref="L26:L31" si="16">(J26-B26)/B26</f>
        <v>-0.44961240310077522</v>
      </c>
    </row>
    <row r="27" spans="1:12" x14ac:dyDescent="0.25">
      <c r="A27" s="37" t="s">
        <v>29</v>
      </c>
      <c r="B27" s="6">
        <v>52</v>
      </c>
      <c r="C27" s="7">
        <f t="shared" si="8"/>
        <v>0.22127659574468084</v>
      </c>
      <c r="D27" s="6">
        <v>49</v>
      </c>
      <c r="E27" s="7">
        <f t="shared" si="9"/>
        <v>0.19215686274509805</v>
      </c>
      <c r="F27" s="6">
        <v>44</v>
      </c>
      <c r="G27" s="7">
        <f t="shared" si="10"/>
        <v>0.20560747663551401</v>
      </c>
      <c r="H27" s="6">
        <v>30</v>
      </c>
      <c r="I27" s="7">
        <f t="shared" si="11"/>
        <v>0.24793388429752067</v>
      </c>
      <c r="J27" s="6">
        <v>31</v>
      </c>
      <c r="K27" s="7">
        <f t="shared" si="12"/>
        <v>0.22463768115942029</v>
      </c>
      <c r="L27" s="7">
        <f t="shared" si="16"/>
        <v>-0.40384615384615385</v>
      </c>
    </row>
    <row r="28" spans="1:12" x14ac:dyDescent="0.25">
      <c r="A28" s="37" t="s">
        <v>30</v>
      </c>
      <c r="B28" s="6">
        <v>20</v>
      </c>
      <c r="C28" s="7">
        <f t="shared" si="8"/>
        <v>8.5106382978723402E-2</v>
      </c>
      <c r="D28" s="6">
        <v>17</v>
      </c>
      <c r="E28" s="7">
        <f t="shared" si="9"/>
        <v>6.6666666666666666E-2</v>
      </c>
      <c r="F28" s="6">
        <v>15</v>
      </c>
      <c r="G28" s="7">
        <f t="shared" si="10"/>
        <v>7.0093457943925228E-2</v>
      </c>
      <c r="H28" s="6">
        <v>5</v>
      </c>
      <c r="I28" s="7">
        <f t="shared" si="11"/>
        <v>4.1322314049586778E-2</v>
      </c>
      <c r="J28" s="6">
        <v>6</v>
      </c>
      <c r="K28" s="7">
        <f t="shared" si="12"/>
        <v>4.3478260869565216E-2</v>
      </c>
      <c r="L28" s="7">
        <f t="shared" si="16"/>
        <v>-0.7</v>
      </c>
    </row>
    <row r="29" spans="1:12" x14ac:dyDescent="0.25">
      <c r="A29" s="37" t="s">
        <v>31</v>
      </c>
      <c r="B29" s="6">
        <v>2</v>
      </c>
      <c r="C29" s="7">
        <f t="shared" si="8"/>
        <v>8.5106382978723406E-3</v>
      </c>
      <c r="D29" s="6">
        <v>1</v>
      </c>
      <c r="E29" s="7">
        <f t="shared" si="9"/>
        <v>3.9215686274509803E-3</v>
      </c>
      <c r="F29" s="6">
        <v>2</v>
      </c>
      <c r="G29" s="7">
        <f t="shared" si="10"/>
        <v>9.3457943925233638E-3</v>
      </c>
      <c r="H29" s="22" t="s">
        <v>14</v>
      </c>
      <c r="I29" s="35" t="s">
        <v>14</v>
      </c>
      <c r="J29" s="22" t="s">
        <v>14</v>
      </c>
      <c r="K29" s="35" t="s">
        <v>14</v>
      </c>
      <c r="L29" s="7">
        <v>0</v>
      </c>
    </row>
    <row r="30" spans="1:12" x14ac:dyDescent="0.25">
      <c r="A30" s="37" t="s">
        <v>32</v>
      </c>
      <c r="B30" s="6">
        <v>32</v>
      </c>
      <c r="C30" s="7">
        <f t="shared" si="8"/>
        <v>0.13617021276595745</v>
      </c>
      <c r="D30" s="6">
        <v>48</v>
      </c>
      <c r="E30" s="7">
        <f t="shared" si="9"/>
        <v>0.18823529411764706</v>
      </c>
      <c r="F30" s="6">
        <v>38</v>
      </c>
      <c r="G30" s="7">
        <f t="shared" si="10"/>
        <v>0.17757009345794392</v>
      </c>
      <c r="H30" s="6">
        <v>22</v>
      </c>
      <c r="I30" s="7">
        <f t="shared" si="11"/>
        <v>0.18181818181818182</v>
      </c>
      <c r="J30" s="6">
        <v>30</v>
      </c>
      <c r="K30" s="7">
        <f t="shared" si="12"/>
        <v>0.21739130434782608</v>
      </c>
      <c r="L30" s="7">
        <f t="shared" si="16"/>
        <v>-6.25E-2</v>
      </c>
    </row>
    <row r="31" spans="1:12" s="4" customFormat="1" x14ac:dyDescent="0.25">
      <c r="A31" s="44" t="s">
        <v>10</v>
      </c>
      <c r="B31" s="8">
        <f>SUM(B26:B30)</f>
        <v>235</v>
      </c>
      <c r="C31" s="9">
        <f t="shared" si="8"/>
        <v>1</v>
      </c>
      <c r="D31" s="8">
        <f t="shared" ref="D31:J31" si="17">SUM(D26:D30)</f>
        <v>255</v>
      </c>
      <c r="E31" s="9">
        <f t="shared" si="9"/>
        <v>1</v>
      </c>
      <c r="F31" s="8">
        <f t="shared" si="17"/>
        <v>214</v>
      </c>
      <c r="G31" s="9">
        <f t="shared" si="10"/>
        <v>1</v>
      </c>
      <c r="H31" s="8">
        <f t="shared" si="17"/>
        <v>121</v>
      </c>
      <c r="I31" s="9">
        <f t="shared" si="11"/>
        <v>1</v>
      </c>
      <c r="J31" s="8">
        <f t="shared" si="17"/>
        <v>138</v>
      </c>
      <c r="K31" s="9">
        <f t="shared" si="12"/>
        <v>1</v>
      </c>
      <c r="L31" s="9">
        <f t="shared" si="16"/>
        <v>-0.4127659574468085</v>
      </c>
    </row>
    <row r="32" spans="1:12" ht="30" x14ac:dyDescent="0.25">
      <c r="A32" s="41" t="s">
        <v>33</v>
      </c>
      <c r="B32" s="47" t="s">
        <v>1</v>
      </c>
      <c r="C32" s="47"/>
      <c r="D32" s="47" t="s">
        <v>2</v>
      </c>
      <c r="E32" s="47"/>
      <c r="F32" s="47" t="s">
        <v>3</v>
      </c>
      <c r="G32" s="47"/>
      <c r="H32" s="47" t="s">
        <v>4</v>
      </c>
      <c r="I32" s="47"/>
      <c r="J32" s="47" t="s">
        <v>5</v>
      </c>
      <c r="K32" s="47"/>
      <c r="L32" s="5" t="s">
        <v>6</v>
      </c>
    </row>
    <row r="33" spans="1:12" ht="30" x14ac:dyDescent="0.25">
      <c r="A33" s="46" t="s">
        <v>78</v>
      </c>
      <c r="B33" s="6">
        <v>160</v>
      </c>
      <c r="C33" s="7">
        <f t="shared" si="8"/>
        <v>0.68085106382978722</v>
      </c>
      <c r="D33" s="6">
        <v>159</v>
      </c>
      <c r="E33" s="7">
        <f t="shared" si="9"/>
        <v>0.62352941176470589</v>
      </c>
      <c r="F33" s="6">
        <v>135</v>
      </c>
      <c r="G33" s="7">
        <f t="shared" si="10"/>
        <v>0.63084112149532712</v>
      </c>
      <c r="H33" s="6">
        <v>67</v>
      </c>
      <c r="I33" s="7">
        <f t="shared" si="11"/>
        <v>0.55371900826446285</v>
      </c>
      <c r="J33" s="6">
        <v>94</v>
      </c>
      <c r="K33" s="7">
        <f t="shared" si="12"/>
        <v>0.6811594202898551</v>
      </c>
      <c r="L33" s="7">
        <f t="shared" ref="L33:L35" si="18">(J33-B33)/B33</f>
        <v>-0.41249999999999998</v>
      </c>
    </row>
    <row r="34" spans="1:12" x14ac:dyDescent="0.25">
      <c r="A34" s="37" t="s">
        <v>34</v>
      </c>
      <c r="B34" s="6">
        <v>75</v>
      </c>
      <c r="C34" s="7">
        <f t="shared" si="8"/>
        <v>0.31914893617021278</v>
      </c>
      <c r="D34" s="6">
        <v>96</v>
      </c>
      <c r="E34" s="7">
        <f t="shared" si="9"/>
        <v>0.37647058823529411</v>
      </c>
      <c r="F34" s="6">
        <v>79</v>
      </c>
      <c r="G34" s="7">
        <f t="shared" si="10"/>
        <v>0.36915887850467288</v>
      </c>
      <c r="H34" s="6">
        <v>54</v>
      </c>
      <c r="I34" s="7">
        <f t="shared" si="11"/>
        <v>0.4462809917355372</v>
      </c>
      <c r="J34" s="6">
        <v>44</v>
      </c>
      <c r="K34" s="7">
        <f t="shared" si="12"/>
        <v>0.3188405797101449</v>
      </c>
      <c r="L34" s="7">
        <f t="shared" si="18"/>
        <v>-0.41333333333333333</v>
      </c>
    </row>
    <row r="35" spans="1:12" s="4" customFormat="1" x14ac:dyDescent="0.25">
      <c r="A35" s="44" t="s">
        <v>10</v>
      </c>
      <c r="B35" s="8">
        <f>SUM(B33:B34)</f>
        <v>235</v>
      </c>
      <c r="C35" s="9">
        <f t="shared" si="8"/>
        <v>1</v>
      </c>
      <c r="D35" s="8">
        <f t="shared" ref="D35:J35" si="19">SUM(D33:D34)</f>
        <v>255</v>
      </c>
      <c r="E35" s="9">
        <f t="shared" si="9"/>
        <v>1</v>
      </c>
      <c r="F35" s="8">
        <f t="shared" si="19"/>
        <v>214</v>
      </c>
      <c r="G35" s="9">
        <f t="shared" si="10"/>
        <v>1</v>
      </c>
      <c r="H35" s="8">
        <f t="shared" si="19"/>
        <v>121</v>
      </c>
      <c r="I35" s="9">
        <f t="shared" si="11"/>
        <v>1</v>
      </c>
      <c r="J35" s="8">
        <f t="shared" si="19"/>
        <v>138</v>
      </c>
      <c r="K35" s="9">
        <f t="shared" si="12"/>
        <v>1</v>
      </c>
      <c r="L35" s="9">
        <f t="shared" si="18"/>
        <v>-0.4127659574468085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G4" sqref="G4:G8"/>
    </sheetView>
  </sheetViews>
  <sheetFormatPr defaultRowHeight="15" x14ac:dyDescent="0.25"/>
  <cols>
    <col min="1" max="1" width="38.140625" style="38" customWidth="1"/>
    <col min="2" max="2" width="18.5703125" style="10" customWidth="1"/>
    <col min="3" max="4" width="13.140625" style="10" customWidth="1"/>
    <col min="5" max="5" width="13.140625" style="18" customWidth="1"/>
    <col min="6" max="6" width="13.140625" style="10" customWidth="1"/>
    <col min="7" max="7" width="13.140625" style="18" customWidth="1"/>
    <col min="8" max="8" width="13.140625" style="19" customWidth="1"/>
  </cols>
  <sheetData>
    <row r="1" spans="1:8" x14ac:dyDescent="0.25">
      <c r="A1" s="48" t="s">
        <v>40</v>
      </c>
      <c r="B1" s="48"/>
      <c r="C1" s="48"/>
      <c r="D1" s="48"/>
      <c r="E1" s="48"/>
      <c r="F1" s="48"/>
      <c r="G1" s="48"/>
      <c r="H1" s="48"/>
    </row>
    <row r="2" spans="1:8" x14ac:dyDescent="0.25">
      <c r="A2" s="51"/>
      <c r="B2" s="51"/>
      <c r="C2" s="51"/>
      <c r="D2" s="51"/>
      <c r="E2" s="51"/>
      <c r="F2" s="51"/>
      <c r="G2" s="51"/>
      <c r="H2" s="51"/>
    </row>
    <row r="3" spans="1:8" ht="30" x14ac:dyDescent="0.25">
      <c r="A3" s="42" t="s">
        <v>36</v>
      </c>
      <c r="B3" s="2" t="s">
        <v>37</v>
      </c>
      <c r="C3" s="11" t="s">
        <v>70</v>
      </c>
      <c r="D3" s="11" t="s">
        <v>71</v>
      </c>
      <c r="E3" s="12" t="s">
        <v>72</v>
      </c>
      <c r="F3" s="11" t="s">
        <v>73</v>
      </c>
      <c r="G3" s="12" t="s">
        <v>38</v>
      </c>
      <c r="H3" s="13" t="s">
        <v>74</v>
      </c>
    </row>
    <row r="4" spans="1:8" x14ac:dyDescent="0.25">
      <c r="A4" s="52" t="s">
        <v>41</v>
      </c>
      <c r="B4" s="3" t="s">
        <v>1</v>
      </c>
      <c r="C4" s="3">
        <v>242</v>
      </c>
      <c r="D4" s="3">
        <v>212</v>
      </c>
      <c r="E4" s="14">
        <v>0.87603305785123964</v>
      </c>
      <c r="F4" s="3">
        <v>167</v>
      </c>
      <c r="G4" s="14">
        <v>0.69008264462809921</v>
      </c>
      <c r="H4" s="15" t="s">
        <v>14</v>
      </c>
    </row>
    <row r="5" spans="1:8" x14ac:dyDescent="0.25">
      <c r="A5" s="53"/>
      <c r="B5" s="3" t="s">
        <v>2</v>
      </c>
      <c r="C5" s="6">
        <v>269</v>
      </c>
      <c r="D5" s="6">
        <v>236</v>
      </c>
      <c r="E5" s="14">
        <v>0.87732342007434949</v>
      </c>
      <c r="F5" s="6">
        <v>200</v>
      </c>
      <c r="G5" s="14">
        <v>0.74349442379182151</v>
      </c>
      <c r="H5" s="17" t="s">
        <v>14</v>
      </c>
    </row>
    <row r="6" spans="1:8" x14ac:dyDescent="0.25">
      <c r="A6" s="53"/>
      <c r="B6" s="3" t="s">
        <v>3</v>
      </c>
      <c r="C6" s="6">
        <v>219</v>
      </c>
      <c r="D6" s="6">
        <v>173</v>
      </c>
      <c r="E6" s="14">
        <v>0.78995433789954339</v>
      </c>
      <c r="F6" s="6">
        <v>128</v>
      </c>
      <c r="G6" s="14">
        <v>0.58447488584474883</v>
      </c>
      <c r="H6" s="17" t="s">
        <v>14</v>
      </c>
    </row>
    <row r="7" spans="1:8" x14ac:dyDescent="0.25">
      <c r="A7" s="53"/>
      <c r="B7" s="3" t="s">
        <v>4</v>
      </c>
      <c r="C7" s="6">
        <v>124</v>
      </c>
      <c r="D7" s="6">
        <v>109</v>
      </c>
      <c r="E7" s="14">
        <v>0.87903225806451613</v>
      </c>
      <c r="F7" s="6">
        <v>94</v>
      </c>
      <c r="G7" s="14">
        <v>0.75806451612903225</v>
      </c>
      <c r="H7" s="17" t="s">
        <v>14</v>
      </c>
    </row>
    <row r="8" spans="1:8" x14ac:dyDescent="0.25">
      <c r="A8" s="54"/>
      <c r="B8" s="3" t="s">
        <v>5</v>
      </c>
      <c r="C8" s="6">
        <v>121</v>
      </c>
      <c r="D8" s="6">
        <v>103</v>
      </c>
      <c r="E8" s="14">
        <v>0.85123966942148765</v>
      </c>
      <c r="F8" s="6">
        <v>87</v>
      </c>
      <c r="G8" s="14">
        <v>0.71900826446280997</v>
      </c>
      <c r="H8" s="17" t="s">
        <v>14</v>
      </c>
    </row>
    <row r="10" spans="1:8" ht="30" x14ac:dyDescent="0.25">
      <c r="A10" s="41" t="s">
        <v>39</v>
      </c>
      <c r="B10" s="2" t="s">
        <v>37</v>
      </c>
      <c r="C10" s="11" t="s">
        <v>70</v>
      </c>
      <c r="D10" s="11" t="s">
        <v>71</v>
      </c>
      <c r="E10" s="12" t="s">
        <v>72</v>
      </c>
      <c r="F10" s="11" t="s">
        <v>73</v>
      </c>
      <c r="G10" s="12" t="s">
        <v>38</v>
      </c>
      <c r="H10" s="13" t="s">
        <v>74</v>
      </c>
    </row>
    <row r="11" spans="1:8" x14ac:dyDescent="0.25">
      <c r="A11" s="55" t="s">
        <v>42</v>
      </c>
      <c r="B11" s="3" t="s">
        <v>1</v>
      </c>
      <c r="C11" s="6">
        <v>92</v>
      </c>
      <c r="D11" s="6">
        <v>88</v>
      </c>
      <c r="E11" s="16">
        <v>0.95652173913043481</v>
      </c>
      <c r="F11" s="6">
        <v>68</v>
      </c>
      <c r="G11" s="16">
        <v>0.73913043478260865</v>
      </c>
      <c r="H11" s="17">
        <v>2.4840909090909089</v>
      </c>
    </row>
    <row r="12" spans="1:8" x14ac:dyDescent="0.25">
      <c r="A12" s="55"/>
      <c r="B12" s="3" t="s">
        <v>2</v>
      </c>
      <c r="C12" s="6">
        <v>84</v>
      </c>
      <c r="D12" s="6">
        <v>79</v>
      </c>
      <c r="E12" s="16">
        <v>0.94047619047619047</v>
      </c>
      <c r="F12" s="6">
        <v>66</v>
      </c>
      <c r="G12" s="16">
        <v>0.7857142857142857</v>
      </c>
      <c r="H12" s="17">
        <v>2.9113924050632911</v>
      </c>
    </row>
    <row r="13" spans="1:8" x14ac:dyDescent="0.25">
      <c r="A13" s="55"/>
      <c r="B13" s="3" t="s">
        <v>3</v>
      </c>
      <c r="C13" s="6">
        <v>58</v>
      </c>
      <c r="D13" s="6">
        <v>44</v>
      </c>
      <c r="E13" s="16">
        <v>0.75862068965517238</v>
      </c>
      <c r="F13" s="6">
        <v>29</v>
      </c>
      <c r="G13" s="16">
        <v>0.5</v>
      </c>
      <c r="H13" s="17">
        <v>2</v>
      </c>
    </row>
    <row r="14" spans="1:8" x14ac:dyDescent="0.25">
      <c r="A14" s="55"/>
      <c r="B14" s="3" t="s">
        <v>4</v>
      </c>
      <c r="C14" s="6">
        <v>22</v>
      </c>
      <c r="D14" s="6">
        <v>18</v>
      </c>
      <c r="E14" s="16">
        <v>0.81818181818181823</v>
      </c>
      <c r="F14" s="6">
        <v>10</v>
      </c>
      <c r="G14" s="16">
        <v>0.45454545454545453</v>
      </c>
      <c r="H14" s="17">
        <v>1.4444444444444444</v>
      </c>
    </row>
    <row r="15" spans="1:8" x14ac:dyDescent="0.25">
      <c r="A15" s="55"/>
      <c r="B15" s="3" t="s">
        <v>5</v>
      </c>
      <c r="C15" s="6">
        <v>17</v>
      </c>
      <c r="D15" s="6">
        <v>14</v>
      </c>
      <c r="E15" s="16">
        <v>0.82352941176470584</v>
      </c>
      <c r="F15" s="6">
        <v>12</v>
      </c>
      <c r="G15" s="16">
        <v>0.70588235294117652</v>
      </c>
      <c r="H15" s="17">
        <v>3.1142857142857143</v>
      </c>
    </row>
    <row r="16" spans="1:8" ht="30" x14ac:dyDescent="0.25">
      <c r="A16" s="43"/>
      <c r="B16" s="2" t="s">
        <v>37</v>
      </c>
      <c r="C16" s="11" t="s">
        <v>70</v>
      </c>
      <c r="D16" s="11" t="s">
        <v>71</v>
      </c>
      <c r="E16" s="12" t="s">
        <v>72</v>
      </c>
      <c r="F16" s="11" t="s">
        <v>73</v>
      </c>
      <c r="G16" s="12" t="s">
        <v>38</v>
      </c>
      <c r="H16" s="13" t="s">
        <v>74</v>
      </c>
    </row>
    <row r="17" spans="1:8" x14ac:dyDescent="0.25">
      <c r="A17" s="55" t="s">
        <v>43</v>
      </c>
      <c r="B17" s="3" t="s">
        <v>1</v>
      </c>
      <c r="C17" s="6">
        <v>118</v>
      </c>
      <c r="D17" s="6">
        <v>105</v>
      </c>
      <c r="E17" s="16">
        <v>0.88983050847457623</v>
      </c>
      <c r="F17" s="6">
        <v>86</v>
      </c>
      <c r="G17" s="16">
        <v>0.72881355932203384</v>
      </c>
      <c r="H17" s="17">
        <v>2.441904761904762</v>
      </c>
    </row>
    <row r="18" spans="1:8" x14ac:dyDescent="0.25">
      <c r="A18" s="55"/>
      <c r="B18" s="3" t="s">
        <v>2</v>
      </c>
      <c r="C18" s="6">
        <v>148</v>
      </c>
      <c r="D18" s="6">
        <v>121</v>
      </c>
      <c r="E18" s="16">
        <v>0.81756756756756754</v>
      </c>
      <c r="F18" s="6">
        <v>103</v>
      </c>
      <c r="G18" s="16">
        <v>0.69594594594594594</v>
      </c>
      <c r="H18" s="17">
        <v>2.6099173553719011</v>
      </c>
    </row>
    <row r="19" spans="1:8" x14ac:dyDescent="0.25">
      <c r="A19" s="55"/>
      <c r="B19" s="3" t="s">
        <v>3</v>
      </c>
      <c r="C19" s="6">
        <v>142</v>
      </c>
      <c r="D19" s="6">
        <v>118</v>
      </c>
      <c r="E19" s="16">
        <v>0.83098591549295775</v>
      </c>
      <c r="F19" s="6">
        <v>88</v>
      </c>
      <c r="G19" s="16">
        <v>0.61971830985915488</v>
      </c>
      <c r="H19" s="17">
        <v>2.4457627118644067</v>
      </c>
    </row>
    <row r="20" spans="1:8" x14ac:dyDescent="0.25">
      <c r="A20" s="55"/>
      <c r="B20" s="3" t="s">
        <v>4</v>
      </c>
      <c r="C20" s="6">
        <v>102</v>
      </c>
      <c r="D20" s="6">
        <v>91</v>
      </c>
      <c r="E20" s="16">
        <v>0.89215686274509809</v>
      </c>
      <c r="F20" s="6">
        <v>84</v>
      </c>
      <c r="G20" s="16">
        <v>0.82352941176470584</v>
      </c>
      <c r="H20" s="17">
        <v>3.0593406593406591</v>
      </c>
    </row>
    <row r="21" spans="1:8" x14ac:dyDescent="0.25">
      <c r="A21" s="55"/>
      <c r="B21" s="3" t="s">
        <v>5</v>
      </c>
      <c r="C21" s="6">
        <v>104</v>
      </c>
      <c r="D21" s="6">
        <v>89</v>
      </c>
      <c r="E21" s="16">
        <v>0.85576923076923073</v>
      </c>
      <c r="F21" s="6">
        <v>75</v>
      </c>
      <c r="G21" s="16">
        <v>0.72115384615384615</v>
      </c>
      <c r="H21" s="17">
        <v>2.7157303370786514</v>
      </c>
    </row>
    <row r="22" spans="1:8" ht="30" x14ac:dyDescent="0.25">
      <c r="A22" s="43"/>
      <c r="B22" s="2" t="s">
        <v>37</v>
      </c>
      <c r="C22" s="11" t="s">
        <v>70</v>
      </c>
      <c r="D22" s="11" t="s">
        <v>71</v>
      </c>
      <c r="E22" s="12" t="s">
        <v>72</v>
      </c>
      <c r="F22" s="11" t="s">
        <v>73</v>
      </c>
      <c r="G22" s="12" t="s">
        <v>38</v>
      </c>
      <c r="H22" s="13" t="s">
        <v>74</v>
      </c>
    </row>
    <row r="23" spans="1:8" x14ac:dyDescent="0.25">
      <c r="A23" s="55" t="s">
        <v>44</v>
      </c>
      <c r="B23" s="3" t="s">
        <v>1</v>
      </c>
      <c r="C23" s="6">
        <v>32</v>
      </c>
      <c r="D23" s="6">
        <v>19</v>
      </c>
      <c r="E23" s="16">
        <v>0.59375</v>
      </c>
      <c r="F23" s="6">
        <v>13</v>
      </c>
      <c r="G23" s="16">
        <v>0.40625</v>
      </c>
      <c r="H23" s="17">
        <v>2.263157894736842</v>
      </c>
    </row>
    <row r="24" spans="1:8" x14ac:dyDescent="0.25">
      <c r="A24" s="55"/>
      <c r="B24" s="3" t="s">
        <v>2</v>
      </c>
      <c r="C24" s="6">
        <v>37</v>
      </c>
      <c r="D24" s="6">
        <v>36</v>
      </c>
      <c r="E24" s="16">
        <v>0.97297297297297303</v>
      </c>
      <c r="F24" s="6">
        <v>31</v>
      </c>
      <c r="G24" s="16">
        <v>0.83783783783783783</v>
      </c>
      <c r="H24" s="17">
        <v>2.5555555555555554</v>
      </c>
    </row>
    <row r="25" spans="1:8" x14ac:dyDescent="0.25">
      <c r="A25" s="55"/>
      <c r="B25" s="3" t="s">
        <v>3</v>
      </c>
      <c r="C25" s="6">
        <v>19</v>
      </c>
      <c r="D25" s="6">
        <v>11</v>
      </c>
      <c r="E25" s="16">
        <v>0.57894736842105265</v>
      </c>
      <c r="F25" s="6">
        <v>11</v>
      </c>
      <c r="G25" s="16">
        <v>0.57894736842105265</v>
      </c>
      <c r="H25" s="17">
        <v>3.1545454545454543</v>
      </c>
    </row>
    <row r="26" spans="1:8" x14ac:dyDescent="0.25">
      <c r="A26" s="55"/>
      <c r="B26" s="3" t="s">
        <v>4</v>
      </c>
      <c r="C26" s="3" t="s">
        <v>14</v>
      </c>
      <c r="D26" s="3" t="s">
        <v>14</v>
      </c>
      <c r="E26" s="16" t="s">
        <v>14</v>
      </c>
      <c r="F26" s="3" t="s">
        <v>14</v>
      </c>
      <c r="G26" s="16" t="s">
        <v>14</v>
      </c>
      <c r="H26" s="17" t="s">
        <v>14</v>
      </c>
    </row>
    <row r="27" spans="1:8" x14ac:dyDescent="0.25">
      <c r="A27" s="55"/>
      <c r="B27" s="3" t="s">
        <v>5</v>
      </c>
      <c r="C27" s="6" t="s">
        <v>14</v>
      </c>
      <c r="D27" s="6" t="s">
        <v>14</v>
      </c>
      <c r="E27" s="16" t="s">
        <v>14</v>
      </c>
      <c r="F27" s="6" t="s">
        <v>14</v>
      </c>
      <c r="G27" s="16" t="s">
        <v>14</v>
      </c>
      <c r="H27" s="17" t="s">
        <v>14</v>
      </c>
    </row>
  </sheetData>
  <mergeCells count="5"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8" customWidth="1"/>
    <col min="2" max="4" width="13.7109375" style="10" customWidth="1"/>
    <col min="5" max="5" width="13.7109375" style="18" customWidth="1"/>
    <col min="6" max="6" width="13.7109375" style="10" customWidth="1"/>
    <col min="7" max="7" width="13.7109375" style="18" customWidth="1"/>
    <col min="8" max="8" width="13.7109375" style="19" customWidth="1"/>
  </cols>
  <sheetData>
    <row r="1" spans="1:8" ht="30" x14ac:dyDescent="0.25">
      <c r="A1" s="41" t="s">
        <v>69</v>
      </c>
      <c r="B1" s="2" t="s">
        <v>37</v>
      </c>
      <c r="C1" s="11" t="s">
        <v>70</v>
      </c>
      <c r="D1" s="11" t="s">
        <v>71</v>
      </c>
      <c r="E1" s="12" t="s">
        <v>72</v>
      </c>
      <c r="F1" s="11" t="s">
        <v>73</v>
      </c>
      <c r="G1" s="12" t="s">
        <v>38</v>
      </c>
      <c r="H1" s="13" t="s">
        <v>74</v>
      </c>
    </row>
    <row r="2" spans="1:8" x14ac:dyDescent="0.25">
      <c r="A2" s="55" t="s">
        <v>45</v>
      </c>
      <c r="B2" s="3" t="s">
        <v>1</v>
      </c>
      <c r="C2" s="6">
        <v>200</v>
      </c>
      <c r="D2" s="6">
        <v>181</v>
      </c>
      <c r="E2" s="16">
        <v>0.90500000000000003</v>
      </c>
      <c r="F2" s="6">
        <v>139</v>
      </c>
      <c r="G2" s="20">
        <v>0.69499999999999995</v>
      </c>
      <c r="H2" s="21">
        <v>2.4364640883977899</v>
      </c>
    </row>
    <row r="3" spans="1:8" x14ac:dyDescent="0.25">
      <c r="A3" s="55"/>
      <c r="B3" s="3" t="s">
        <v>2</v>
      </c>
      <c r="C3" s="6">
        <v>229</v>
      </c>
      <c r="D3" s="6">
        <v>211</v>
      </c>
      <c r="E3" s="16">
        <v>0.92139737991266379</v>
      </c>
      <c r="F3" s="6">
        <v>179</v>
      </c>
      <c r="G3" s="20">
        <v>0.78165938864628826</v>
      </c>
      <c r="H3" s="21">
        <v>2.6815165876777249</v>
      </c>
    </row>
    <row r="4" spans="1:8" x14ac:dyDescent="0.25">
      <c r="A4" s="55"/>
      <c r="B4" s="3" t="s">
        <v>3</v>
      </c>
      <c r="C4" s="6">
        <v>178</v>
      </c>
      <c r="D4" s="6">
        <v>141</v>
      </c>
      <c r="E4" s="16">
        <v>0.7921348314606742</v>
      </c>
      <c r="F4" s="6">
        <v>101</v>
      </c>
      <c r="G4" s="20">
        <v>0.56741573033707871</v>
      </c>
      <c r="H4" s="21">
        <v>2.2645390070921989</v>
      </c>
    </row>
    <row r="5" spans="1:8" x14ac:dyDescent="0.25">
      <c r="A5" s="55"/>
      <c r="B5" s="3" t="s">
        <v>4</v>
      </c>
      <c r="C5" s="6">
        <v>84</v>
      </c>
      <c r="D5" s="6">
        <v>77</v>
      </c>
      <c r="E5" s="16">
        <v>0.91666666666666663</v>
      </c>
      <c r="F5" s="6">
        <v>64</v>
      </c>
      <c r="G5" s="20">
        <v>0.76190476190476186</v>
      </c>
      <c r="H5" s="21">
        <v>2.6935064935064936</v>
      </c>
    </row>
    <row r="6" spans="1:8" x14ac:dyDescent="0.25">
      <c r="A6" s="55"/>
      <c r="B6" s="3" t="s">
        <v>5</v>
      </c>
      <c r="C6" s="6">
        <v>90</v>
      </c>
      <c r="D6" s="6">
        <v>84</v>
      </c>
      <c r="E6" s="16">
        <v>0.93333333333333335</v>
      </c>
      <c r="F6" s="6">
        <v>77</v>
      </c>
      <c r="G6" s="20">
        <v>0.85555555555555551</v>
      </c>
      <c r="H6" s="21">
        <v>3.0035714285714286</v>
      </c>
    </row>
    <row r="7" spans="1:8" x14ac:dyDescent="0.25">
      <c r="A7" s="55" t="s">
        <v>46</v>
      </c>
      <c r="B7" s="3" t="s">
        <v>1</v>
      </c>
      <c r="C7" s="22">
        <v>42</v>
      </c>
      <c r="D7" s="22">
        <v>31</v>
      </c>
      <c r="E7" s="23">
        <v>0.73809523809523814</v>
      </c>
      <c r="F7" s="22">
        <v>28</v>
      </c>
      <c r="G7" s="24">
        <v>0.66666666666666663</v>
      </c>
      <c r="H7" s="25">
        <v>2.4838709677419355</v>
      </c>
    </row>
    <row r="8" spans="1:8" x14ac:dyDescent="0.25">
      <c r="A8" s="55"/>
      <c r="B8" s="3" t="s">
        <v>2</v>
      </c>
      <c r="C8" s="22">
        <v>40</v>
      </c>
      <c r="D8" s="22">
        <v>25</v>
      </c>
      <c r="E8" s="23">
        <v>0.625</v>
      </c>
      <c r="F8" s="22">
        <v>21</v>
      </c>
      <c r="G8" s="24">
        <v>0.52500000000000002</v>
      </c>
      <c r="H8" s="25">
        <v>2.88</v>
      </c>
    </row>
    <row r="9" spans="1:8" x14ac:dyDescent="0.25">
      <c r="A9" s="55"/>
      <c r="B9" s="3" t="s">
        <v>3</v>
      </c>
      <c r="C9" s="22">
        <v>41</v>
      </c>
      <c r="D9" s="22">
        <v>32</v>
      </c>
      <c r="E9" s="23">
        <v>0.78048780487804881</v>
      </c>
      <c r="F9" s="22">
        <v>27</v>
      </c>
      <c r="G9" s="24">
        <v>0.65853658536585369</v>
      </c>
      <c r="H9" s="25">
        <v>2.875</v>
      </c>
    </row>
    <row r="10" spans="1:8" x14ac:dyDescent="0.25">
      <c r="A10" s="55"/>
      <c r="B10" s="3" t="s">
        <v>4</v>
      </c>
      <c r="C10" s="22">
        <v>40</v>
      </c>
      <c r="D10" s="22">
        <v>32</v>
      </c>
      <c r="E10" s="23">
        <v>0.8</v>
      </c>
      <c r="F10" s="22">
        <v>30</v>
      </c>
      <c r="G10" s="24">
        <v>0.75</v>
      </c>
      <c r="H10" s="25">
        <v>3.03125</v>
      </c>
    </row>
    <row r="11" spans="1:8" x14ac:dyDescent="0.25">
      <c r="A11" s="55"/>
      <c r="B11" s="3" t="s">
        <v>5</v>
      </c>
      <c r="C11" s="22">
        <v>31</v>
      </c>
      <c r="D11" s="22">
        <v>19</v>
      </c>
      <c r="E11" s="23">
        <v>0.61290322580645162</v>
      </c>
      <c r="F11" s="22">
        <v>10</v>
      </c>
      <c r="G11" s="24">
        <v>0.32258064516129031</v>
      </c>
      <c r="H11" s="25">
        <v>1.736842105263158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fitToWidth="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5" workbookViewId="0">
      <selection activeCell="A33" sqref="A1:A1048576"/>
    </sheetView>
  </sheetViews>
  <sheetFormatPr defaultRowHeight="15" x14ac:dyDescent="0.25"/>
  <cols>
    <col min="1" max="1" width="14" style="38" customWidth="1"/>
    <col min="2" max="8" width="14" style="10" customWidth="1"/>
  </cols>
  <sheetData>
    <row r="1" spans="1:8" ht="30" x14ac:dyDescent="0.25">
      <c r="A1" s="41" t="s">
        <v>0</v>
      </c>
      <c r="B1" s="2" t="s">
        <v>37</v>
      </c>
      <c r="C1" s="11" t="s">
        <v>70</v>
      </c>
      <c r="D1" s="11" t="s">
        <v>71</v>
      </c>
      <c r="E1" s="12" t="s">
        <v>72</v>
      </c>
      <c r="F1" s="11" t="s">
        <v>73</v>
      </c>
      <c r="G1" s="12" t="s">
        <v>38</v>
      </c>
      <c r="H1" s="13" t="s">
        <v>74</v>
      </c>
    </row>
    <row r="2" spans="1:8" x14ac:dyDescent="0.25">
      <c r="A2" s="55" t="s">
        <v>7</v>
      </c>
      <c r="B2" s="3" t="s">
        <v>1</v>
      </c>
      <c r="C2" s="6">
        <v>103</v>
      </c>
      <c r="D2" s="6">
        <v>87</v>
      </c>
      <c r="E2" s="16">
        <v>0.84466019417475724</v>
      </c>
      <c r="F2" s="6">
        <v>71</v>
      </c>
      <c r="G2" s="16">
        <v>0.68932038834951459</v>
      </c>
      <c r="H2" s="17">
        <v>2.5413793103448272</v>
      </c>
    </row>
    <row r="3" spans="1:8" x14ac:dyDescent="0.25">
      <c r="A3" s="55"/>
      <c r="B3" s="3" t="s">
        <v>2</v>
      </c>
      <c r="C3" s="6">
        <v>112</v>
      </c>
      <c r="D3" s="6">
        <v>96</v>
      </c>
      <c r="E3" s="16">
        <v>0.8571428571428571</v>
      </c>
      <c r="F3" s="6">
        <v>84</v>
      </c>
      <c r="G3" s="16">
        <v>0.75</v>
      </c>
      <c r="H3" s="17">
        <v>2.9177083333333331</v>
      </c>
    </row>
    <row r="4" spans="1:8" x14ac:dyDescent="0.25">
      <c r="A4" s="55"/>
      <c r="B4" s="3" t="s">
        <v>3</v>
      </c>
      <c r="C4" s="6">
        <v>96</v>
      </c>
      <c r="D4" s="6">
        <v>70</v>
      </c>
      <c r="E4" s="16">
        <v>0.72916666666666663</v>
      </c>
      <c r="F4" s="6">
        <v>53</v>
      </c>
      <c r="G4" s="16">
        <v>0.55208333333333337</v>
      </c>
      <c r="H4" s="17">
        <v>2.5042857142857144</v>
      </c>
    </row>
    <row r="5" spans="1:8" x14ac:dyDescent="0.25">
      <c r="A5" s="55"/>
      <c r="B5" s="3" t="s">
        <v>4</v>
      </c>
      <c r="C5" s="6">
        <v>65</v>
      </c>
      <c r="D5" s="6">
        <v>61</v>
      </c>
      <c r="E5" s="16">
        <v>0.93846153846153846</v>
      </c>
      <c r="F5" s="6">
        <v>51</v>
      </c>
      <c r="G5" s="16">
        <v>0.7846153846153846</v>
      </c>
      <c r="H5" s="17">
        <v>2.7393442622950821</v>
      </c>
    </row>
    <row r="6" spans="1:8" x14ac:dyDescent="0.25">
      <c r="A6" s="55"/>
      <c r="B6" s="3" t="s">
        <v>5</v>
      </c>
      <c r="C6" s="6">
        <v>37</v>
      </c>
      <c r="D6" s="6">
        <v>29</v>
      </c>
      <c r="E6" s="16">
        <v>0.78378378378378377</v>
      </c>
      <c r="F6" s="6">
        <v>22</v>
      </c>
      <c r="G6" s="16">
        <v>0.59459459459459463</v>
      </c>
      <c r="H6" s="17">
        <v>2.4482758620689653</v>
      </c>
    </row>
    <row r="7" spans="1:8" x14ac:dyDescent="0.25">
      <c r="A7" s="55" t="s">
        <v>8</v>
      </c>
      <c r="B7" s="3" t="s">
        <v>1</v>
      </c>
      <c r="C7" s="6">
        <v>133</v>
      </c>
      <c r="D7" s="6">
        <v>119</v>
      </c>
      <c r="E7" s="16">
        <v>0.89473684210526316</v>
      </c>
      <c r="F7" s="6">
        <v>91</v>
      </c>
      <c r="G7" s="16">
        <v>0.68421052631578949</v>
      </c>
      <c r="H7" s="17">
        <v>2.3689075630252101</v>
      </c>
    </row>
    <row r="8" spans="1:8" x14ac:dyDescent="0.25">
      <c r="A8" s="55"/>
      <c r="B8" s="3" t="s">
        <v>2</v>
      </c>
      <c r="C8" s="6">
        <v>156</v>
      </c>
      <c r="D8" s="6">
        <v>139</v>
      </c>
      <c r="E8" s="16">
        <v>0.89102564102564108</v>
      </c>
      <c r="F8" s="6">
        <v>115</v>
      </c>
      <c r="G8" s="16">
        <v>0.73717948717948723</v>
      </c>
      <c r="H8" s="17">
        <v>2.5517985611510792</v>
      </c>
    </row>
    <row r="9" spans="1:8" x14ac:dyDescent="0.25">
      <c r="A9" s="55"/>
      <c r="B9" s="3" t="s">
        <v>3</v>
      </c>
      <c r="C9" s="6">
        <v>121</v>
      </c>
      <c r="D9" s="6">
        <v>101</v>
      </c>
      <c r="E9" s="16">
        <v>0.83471074380165289</v>
      </c>
      <c r="F9" s="6">
        <v>73</v>
      </c>
      <c r="G9" s="16">
        <v>0.60330578512396693</v>
      </c>
      <c r="H9" s="17">
        <v>2.2742574257425741</v>
      </c>
    </row>
    <row r="10" spans="1:8" x14ac:dyDescent="0.25">
      <c r="A10" s="55"/>
      <c r="B10" s="3" t="s">
        <v>4</v>
      </c>
      <c r="C10" s="6">
        <v>59</v>
      </c>
      <c r="D10" s="6">
        <v>48</v>
      </c>
      <c r="E10" s="16">
        <v>0.81355932203389836</v>
      </c>
      <c r="F10" s="6">
        <v>43</v>
      </c>
      <c r="G10" s="16">
        <v>0.72881355932203384</v>
      </c>
      <c r="H10" s="17">
        <v>2.8604166666666671</v>
      </c>
    </row>
    <row r="11" spans="1:8" x14ac:dyDescent="0.25">
      <c r="A11" s="55"/>
      <c r="B11" s="3" t="s">
        <v>5</v>
      </c>
      <c r="C11" s="6">
        <v>80</v>
      </c>
      <c r="D11" s="6">
        <v>71</v>
      </c>
      <c r="E11" s="16">
        <v>0.88749999999999996</v>
      </c>
      <c r="F11" s="6">
        <v>62</v>
      </c>
      <c r="G11" s="16">
        <v>0.77500000000000002</v>
      </c>
      <c r="H11" s="17">
        <v>2.8774647887323943</v>
      </c>
    </row>
    <row r="12" spans="1:8" ht="30" x14ac:dyDescent="0.25">
      <c r="A12" s="41" t="s">
        <v>47</v>
      </c>
      <c r="B12" s="2" t="s">
        <v>37</v>
      </c>
      <c r="C12" s="11" t="s">
        <v>70</v>
      </c>
      <c r="D12" s="11" t="s">
        <v>71</v>
      </c>
      <c r="E12" s="12" t="s">
        <v>72</v>
      </c>
      <c r="F12" s="11" t="s">
        <v>73</v>
      </c>
      <c r="G12" s="12" t="s">
        <v>38</v>
      </c>
      <c r="H12" s="13" t="s">
        <v>74</v>
      </c>
    </row>
    <row r="13" spans="1:8" x14ac:dyDescent="0.25">
      <c r="A13" s="57" t="s">
        <v>48</v>
      </c>
      <c r="B13" s="3" t="s">
        <v>1</v>
      </c>
      <c r="C13" s="6">
        <v>20</v>
      </c>
      <c r="D13" s="6">
        <v>18</v>
      </c>
      <c r="E13" s="16">
        <v>0.9</v>
      </c>
      <c r="F13" s="6">
        <v>11</v>
      </c>
      <c r="G13" s="16">
        <v>0.55000000000000004</v>
      </c>
      <c r="H13" s="17">
        <v>1.7777777777777777</v>
      </c>
    </row>
    <row r="14" spans="1:8" x14ac:dyDescent="0.25">
      <c r="A14" s="58"/>
      <c r="B14" s="3" t="s">
        <v>2</v>
      </c>
      <c r="C14" s="6">
        <v>28</v>
      </c>
      <c r="D14" s="6">
        <v>26</v>
      </c>
      <c r="E14" s="16">
        <v>0.9285714285714286</v>
      </c>
      <c r="F14" s="6">
        <v>21</v>
      </c>
      <c r="G14" s="16">
        <v>0.75</v>
      </c>
      <c r="H14" s="17">
        <v>2.4500000000000002</v>
      </c>
    </row>
    <row r="15" spans="1:8" x14ac:dyDescent="0.25">
      <c r="A15" s="58"/>
      <c r="B15" s="3" t="s">
        <v>3</v>
      </c>
      <c r="C15" s="6">
        <v>10</v>
      </c>
      <c r="D15" s="6">
        <v>7</v>
      </c>
      <c r="E15" s="16">
        <v>0.7</v>
      </c>
      <c r="F15" s="6">
        <v>6</v>
      </c>
      <c r="G15" s="16">
        <v>0.6</v>
      </c>
      <c r="H15" s="17">
        <v>2.5571428571428569</v>
      </c>
    </row>
    <row r="16" spans="1:8" x14ac:dyDescent="0.25">
      <c r="A16" s="58"/>
      <c r="B16" s="3" t="s">
        <v>4</v>
      </c>
      <c r="C16" s="6">
        <v>5</v>
      </c>
      <c r="D16" s="6">
        <v>4</v>
      </c>
      <c r="E16" s="16">
        <v>0.8</v>
      </c>
      <c r="F16" s="6">
        <v>4</v>
      </c>
      <c r="G16" s="16">
        <v>0.8</v>
      </c>
      <c r="H16" s="17">
        <v>2.5</v>
      </c>
    </row>
    <row r="17" spans="1:8" x14ac:dyDescent="0.25">
      <c r="A17" s="59"/>
      <c r="B17" s="3" t="s">
        <v>5</v>
      </c>
      <c r="C17" s="6">
        <v>6</v>
      </c>
      <c r="D17" s="6">
        <v>6</v>
      </c>
      <c r="E17" s="16">
        <v>1</v>
      </c>
      <c r="F17" s="6">
        <v>4</v>
      </c>
      <c r="G17" s="16">
        <v>0.66666666666666663</v>
      </c>
      <c r="H17" s="17">
        <v>2.7166666666666663</v>
      </c>
    </row>
    <row r="18" spans="1:8" x14ac:dyDescent="0.25">
      <c r="A18" s="56" t="s">
        <v>49</v>
      </c>
      <c r="B18" s="3" t="s">
        <v>1</v>
      </c>
      <c r="C18" s="26">
        <v>1</v>
      </c>
      <c r="D18" s="26">
        <v>1</v>
      </c>
      <c r="E18" s="16">
        <v>1</v>
      </c>
      <c r="F18" s="26">
        <v>1</v>
      </c>
      <c r="G18" s="16">
        <v>1</v>
      </c>
      <c r="H18" s="27">
        <v>3</v>
      </c>
    </row>
    <row r="19" spans="1:8" x14ac:dyDescent="0.25">
      <c r="A19" s="56"/>
      <c r="B19" s="3" t="s">
        <v>2</v>
      </c>
      <c r="C19" s="6">
        <v>2</v>
      </c>
      <c r="D19" s="6">
        <v>2</v>
      </c>
      <c r="E19" s="16">
        <v>1</v>
      </c>
      <c r="F19" s="6">
        <v>1</v>
      </c>
      <c r="G19" s="16">
        <v>0.5</v>
      </c>
      <c r="H19" s="17">
        <v>2.5</v>
      </c>
    </row>
    <row r="20" spans="1:8" x14ac:dyDescent="0.25">
      <c r="A20" s="56"/>
      <c r="B20" s="3" t="s">
        <v>3</v>
      </c>
      <c r="C20" s="26">
        <v>2</v>
      </c>
      <c r="D20" s="26">
        <v>2</v>
      </c>
      <c r="E20" s="16">
        <v>1</v>
      </c>
      <c r="F20" s="26">
        <v>1</v>
      </c>
      <c r="G20" s="16">
        <v>0.5</v>
      </c>
      <c r="H20" s="27">
        <v>2</v>
      </c>
    </row>
    <row r="21" spans="1:8" x14ac:dyDescent="0.25">
      <c r="A21" s="56"/>
      <c r="B21" s="3" t="s">
        <v>4</v>
      </c>
      <c r="C21" s="6" t="s">
        <v>14</v>
      </c>
      <c r="D21" s="6" t="s">
        <v>14</v>
      </c>
      <c r="E21" s="16" t="s">
        <v>14</v>
      </c>
      <c r="F21" s="6" t="s">
        <v>14</v>
      </c>
      <c r="G21" s="16" t="s">
        <v>14</v>
      </c>
      <c r="H21" s="17" t="s">
        <v>14</v>
      </c>
    </row>
    <row r="22" spans="1:8" x14ac:dyDescent="0.25">
      <c r="A22" s="56"/>
      <c r="B22" s="3" t="s">
        <v>5</v>
      </c>
      <c r="C22" s="6" t="s">
        <v>14</v>
      </c>
      <c r="D22" s="6" t="s">
        <v>14</v>
      </c>
      <c r="E22" s="16" t="s">
        <v>14</v>
      </c>
      <c r="F22" s="6" t="s">
        <v>14</v>
      </c>
      <c r="G22" s="16" t="s">
        <v>14</v>
      </c>
      <c r="H22" s="17" t="s">
        <v>14</v>
      </c>
    </row>
    <row r="23" spans="1:8" x14ac:dyDescent="0.25">
      <c r="A23" s="55" t="s">
        <v>15</v>
      </c>
      <c r="B23" s="3" t="s">
        <v>1</v>
      </c>
      <c r="C23" s="6">
        <v>4</v>
      </c>
      <c r="D23" s="6">
        <v>4</v>
      </c>
      <c r="E23" s="16">
        <v>1</v>
      </c>
      <c r="F23" s="6">
        <v>4</v>
      </c>
      <c r="G23" s="16">
        <v>1</v>
      </c>
      <c r="H23" s="17">
        <v>2.5749999999999997</v>
      </c>
    </row>
    <row r="24" spans="1:8" x14ac:dyDescent="0.25">
      <c r="A24" s="55"/>
      <c r="B24" s="3" t="s">
        <v>2</v>
      </c>
      <c r="C24" s="6">
        <v>4</v>
      </c>
      <c r="D24" s="6">
        <v>4</v>
      </c>
      <c r="E24" s="16">
        <v>1</v>
      </c>
      <c r="F24" s="6">
        <v>3</v>
      </c>
      <c r="G24" s="16">
        <v>0.75</v>
      </c>
      <c r="H24" s="17">
        <v>2.25</v>
      </c>
    </row>
    <row r="25" spans="1:8" x14ac:dyDescent="0.25">
      <c r="A25" s="55"/>
      <c r="B25" s="3" t="s">
        <v>3</v>
      </c>
      <c r="C25" s="26">
        <v>5</v>
      </c>
      <c r="D25" s="26">
        <v>4</v>
      </c>
      <c r="E25" s="16">
        <v>0.8</v>
      </c>
      <c r="F25" s="26">
        <v>3</v>
      </c>
      <c r="G25" s="16">
        <v>0.6</v>
      </c>
      <c r="H25" s="27">
        <v>2.3250000000000002</v>
      </c>
    </row>
    <row r="26" spans="1:8" x14ac:dyDescent="0.25">
      <c r="A26" s="55"/>
      <c r="B26" s="3" t="s">
        <v>4</v>
      </c>
      <c r="C26" s="6">
        <v>3</v>
      </c>
      <c r="D26" s="6">
        <v>3</v>
      </c>
      <c r="E26" s="16">
        <v>1</v>
      </c>
      <c r="F26" s="6">
        <v>3</v>
      </c>
      <c r="G26" s="16">
        <v>1</v>
      </c>
      <c r="H26" s="17">
        <v>3.3333333333333335</v>
      </c>
    </row>
    <row r="27" spans="1:8" x14ac:dyDescent="0.25">
      <c r="A27" s="55"/>
      <c r="B27" s="3" t="s">
        <v>5</v>
      </c>
      <c r="C27" s="6">
        <v>3</v>
      </c>
      <c r="D27" s="6">
        <v>3</v>
      </c>
      <c r="E27" s="16">
        <v>1</v>
      </c>
      <c r="F27" s="6">
        <v>3</v>
      </c>
      <c r="G27" s="16">
        <v>1</v>
      </c>
      <c r="H27" s="17">
        <v>2.9</v>
      </c>
    </row>
    <row r="28" spans="1:8" x14ac:dyDescent="0.25">
      <c r="A28" s="55" t="s">
        <v>16</v>
      </c>
      <c r="B28" s="3" t="s">
        <v>1</v>
      </c>
      <c r="C28" s="6">
        <v>9</v>
      </c>
      <c r="D28" s="6">
        <v>8</v>
      </c>
      <c r="E28" s="16">
        <v>0.88888888888888884</v>
      </c>
      <c r="F28" s="6">
        <v>5</v>
      </c>
      <c r="G28" s="16">
        <v>0.55555555555555558</v>
      </c>
      <c r="H28" s="17">
        <v>2.0375000000000001</v>
      </c>
    </row>
    <row r="29" spans="1:8" x14ac:dyDescent="0.25">
      <c r="A29" s="55"/>
      <c r="B29" s="3" t="s">
        <v>2</v>
      </c>
      <c r="C29" s="6">
        <v>5</v>
      </c>
      <c r="D29" s="6">
        <v>4</v>
      </c>
      <c r="E29" s="16">
        <v>0.8</v>
      </c>
      <c r="F29" s="6">
        <v>4</v>
      </c>
      <c r="G29" s="16">
        <v>0.8</v>
      </c>
      <c r="H29" s="17">
        <v>3.25</v>
      </c>
    </row>
    <row r="30" spans="1:8" x14ac:dyDescent="0.25">
      <c r="A30" s="55"/>
      <c r="B30" s="3" t="s">
        <v>3</v>
      </c>
      <c r="C30" s="6">
        <v>5</v>
      </c>
      <c r="D30" s="6">
        <v>3</v>
      </c>
      <c r="E30" s="16">
        <v>0.6</v>
      </c>
      <c r="F30" s="6">
        <v>3</v>
      </c>
      <c r="G30" s="16">
        <v>0.6</v>
      </c>
      <c r="H30" s="17">
        <v>3</v>
      </c>
    </row>
    <row r="31" spans="1:8" x14ac:dyDescent="0.25">
      <c r="A31" s="55"/>
      <c r="B31" s="3" t="s">
        <v>4</v>
      </c>
      <c r="C31" s="6">
        <v>1</v>
      </c>
      <c r="D31" s="6">
        <v>1</v>
      </c>
      <c r="E31" s="16">
        <v>1</v>
      </c>
      <c r="F31" s="6">
        <v>1</v>
      </c>
      <c r="G31" s="16">
        <v>1</v>
      </c>
      <c r="H31" s="17">
        <v>3</v>
      </c>
    </row>
    <row r="32" spans="1:8" x14ac:dyDescent="0.25">
      <c r="A32" s="55"/>
      <c r="B32" s="3" t="s">
        <v>5</v>
      </c>
      <c r="C32" s="6">
        <v>1</v>
      </c>
      <c r="D32" s="6">
        <v>1</v>
      </c>
      <c r="E32" s="16">
        <v>1</v>
      </c>
      <c r="F32" s="6">
        <v>1</v>
      </c>
      <c r="G32" s="16">
        <v>1</v>
      </c>
      <c r="H32" s="17">
        <v>3.2999999999999994</v>
      </c>
    </row>
    <row r="33" spans="1:8" x14ac:dyDescent="0.25">
      <c r="A33" s="55" t="s">
        <v>17</v>
      </c>
      <c r="B33" s="3" t="s">
        <v>1</v>
      </c>
      <c r="C33" s="6">
        <v>88</v>
      </c>
      <c r="D33" s="6">
        <v>77</v>
      </c>
      <c r="E33" s="16">
        <v>0.875</v>
      </c>
      <c r="F33" s="6">
        <v>59</v>
      </c>
      <c r="G33" s="16">
        <v>0.67045454545454541</v>
      </c>
      <c r="H33" s="17">
        <v>2.4051948051948053</v>
      </c>
    </row>
    <row r="34" spans="1:8" x14ac:dyDescent="0.25">
      <c r="A34" s="55"/>
      <c r="B34" s="3" t="s">
        <v>2</v>
      </c>
      <c r="C34" s="6">
        <v>103</v>
      </c>
      <c r="D34" s="6">
        <v>91</v>
      </c>
      <c r="E34" s="16">
        <v>0.88349514563106801</v>
      </c>
      <c r="F34" s="6">
        <v>76</v>
      </c>
      <c r="G34" s="16">
        <v>0.73786407766990292</v>
      </c>
      <c r="H34" s="17">
        <v>2.5461538461538464</v>
      </c>
    </row>
    <row r="35" spans="1:8" x14ac:dyDescent="0.25">
      <c r="A35" s="55"/>
      <c r="B35" s="3" t="s">
        <v>3</v>
      </c>
      <c r="C35" s="6">
        <v>85</v>
      </c>
      <c r="D35" s="6">
        <v>69</v>
      </c>
      <c r="E35" s="16">
        <v>0.81176470588235294</v>
      </c>
      <c r="F35" s="6">
        <v>52</v>
      </c>
      <c r="G35" s="16">
        <v>0.61176470588235299</v>
      </c>
      <c r="H35" s="17">
        <v>2.4304347826086956</v>
      </c>
    </row>
    <row r="36" spans="1:8" x14ac:dyDescent="0.25">
      <c r="A36" s="55"/>
      <c r="B36" s="3" t="s">
        <v>4</v>
      </c>
      <c r="C36" s="6">
        <v>58</v>
      </c>
      <c r="D36" s="6">
        <v>48</v>
      </c>
      <c r="E36" s="16">
        <v>0.82758620689655171</v>
      </c>
      <c r="F36" s="6">
        <v>38</v>
      </c>
      <c r="G36" s="16">
        <v>0.65517241379310343</v>
      </c>
      <c r="H36" s="17">
        <v>2.5770833333333334</v>
      </c>
    </row>
    <row r="37" spans="1:8" x14ac:dyDescent="0.25">
      <c r="A37" s="55"/>
      <c r="B37" s="3" t="s">
        <v>5</v>
      </c>
      <c r="C37" s="6">
        <v>63</v>
      </c>
      <c r="D37" s="6">
        <v>50</v>
      </c>
      <c r="E37" s="16">
        <v>0.79365079365079361</v>
      </c>
      <c r="F37" s="6">
        <v>40</v>
      </c>
      <c r="G37" s="16">
        <v>0.63492063492063489</v>
      </c>
      <c r="H37" s="17">
        <v>2.4980000000000002</v>
      </c>
    </row>
    <row r="38" spans="1:8" x14ac:dyDescent="0.25">
      <c r="A38" s="55" t="s">
        <v>18</v>
      </c>
      <c r="B38" s="3" t="s">
        <v>1</v>
      </c>
      <c r="C38" s="6">
        <v>2</v>
      </c>
      <c r="D38" s="6">
        <v>2</v>
      </c>
      <c r="E38" s="16">
        <v>1</v>
      </c>
      <c r="F38" s="6">
        <v>1</v>
      </c>
      <c r="G38" s="16">
        <v>0.5</v>
      </c>
      <c r="H38" s="17">
        <v>1</v>
      </c>
    </row>
    <row r="39" spans="1:8" x14ac:dyDescent="0.25">
      <c r="A39" s="55"/>
      <c r="B39" s="3" t="s">
        <v>2</v>
      </c>
      <c r="C39" s="6">
        <v>1</v>
      </c>
      <c r="D39" s="6">
        <v>0</v>
      </c>
      <c r="E39" s="16">
        <v>0</v>
      </c>
      <c r="F39" s="6">
        <v>0</v>
      </c>
      <c r="G39" s="16">
        <v>0</v>
      </c>
      <c r="H39" s="17" t="s">
        <v>14</v>
      </c>
    </row>
    <row r="40" spans="1:8" x14ac:dyDescent="0.25">
      <c r="A40" s="55"/>
      <c r="B40" s="3" t="s">
        <v>3</v>
      </c>
      <c r="C40" s="6" t="s">
        <v>14</v>
      </c>
      <c r="D40" s="6" t="s">
        <v>14</v>
      </c>
      <c r="E40" s="16" t="s">
        <v>14</v>
      </c>
      <c r="F40" s="6" t="s">
        <v>14</v>
      </c>
      <c r="G40" s="16" t="s">
        <v>14</v>
      </c>
      <c r="H40" s="17" t="s">
        <v>14</v>
      </c>
    </row>
    <row r="41" spans="1:8" x14ac:dyDescent="0.25">
      <c r="A41" s="55"/>
      <c r="B41" s="3" t="s">
        <v>4</v>
      </c>
      <c r="C41" s="6" t="s">
        <v>14</v>
      </c>
      <c r="D41" s="6" t="s">
        <v>14</v>
      </c>
      <c r="E41" s="16" t="s">
        <v>14</v>
      </c>
      <c r="F41" s="6" t="s">
        <v>14</v>
      </c>
      <c r="G41" s="16" t="s">
        <v>14</v>
      </c>
      <c r="H41" s="17" t="s">
        <v>14</v>
      </c>
    </row>
    <row r="42" spans="1:8" x14ac:dyDescent="0.25">
      <c r="A42" s="55"/>
      <c r="B42" s="3" t="s">
        <v>5</v>
      </c>
      <c r="C42" s="6">
        <v>1</v>
      </c>
      <c r="D42" s="6">
        <v>1</v>
      </c>
      <c r="E42" s="16">
        <v>1</v>
      </c>
      <c r="F42" s="6">
        <v>0</v>
      </c>
      <c r="G42" s="16">
        <v>0</v>
      </c>
      <c r="H42" s="17">
        <v>0</v>
      </c>
    </row>
    <row r="43" spans="1:8" x14ac:dyDescent="0.25">
      <c r="A43" s="56" t="s">
        <v>50</v>
      </c>
      <c r="B43" s="3" t="s">
        <v>1</v>
      </c>
      <c r="C43" s="6">
        <v>100</v>
      </c>
      <c r="D43" s="6">
        <v>87</v>
      </c>
      <c r="E43" s="16">
        <v>0.87</v>
      </c>
      <c r="F43" s="6">
        <v>74</v>
      </c>
      <c r="G43" s="16">
        <v>0.74</v>
      </c>
      <c r="H43" s="17">
        <v>2.6080459770114941</v>
      </c>
    </row>
    <row r="44" spans="1:8" x14ac:dyDescent="0.25">
      <c r="A44" s="56"/>
      <c r="B44" s="3" t="s">
        <v>2</v>
      </c>
      <c r="C44" s="6">
        <v>95</v>
      </c>
      <c r="D44" s="6">
        <v>83</v>
      </c>
      <c r="E44" s="16">
        <v>0.87368421052631584</v>
      </c>
      <c r="F44" s="6">
        <v>71</v>
      </c>
      <c r="G44" s="16">
        <v>0.74736842105263157</v>
      </c>
      <c r="H44" s="17">
        <v>2.8361445783132528</v>
      </c>
    </row>
    <row r="45" spans="1:8" x14ac:dyDescent="0.25">
      <c r="A45" s="56"/>
      <c r="B45" s="3" t="s">
        <v>3</v>
      </c>
      <c r="C45" s="6">
        <v>85</v>
      </c>
      <c r="D45" s="6">
        <v>65</v>
      </c>
      <c r="E45" s="16">
        <v>0.76470588235294112</v>
      </c>
      <c r="F45" s="6">
        <v>48</v>
      </c>
      <c r="G45" s="16">
        <v>0.56470588235294117</v>
      </c>
      <c r="H45" s="17">
        <v>2.3492307692307692</v>
      </c>
    </row>
    <row r="46" spans="1:8" x14ac:dyDescent="0.25">
      <c r="A46" s="56"/>
      <c r="B46" s="3" t="s">
        <v>4</v>
      </c>
      <c r="C46" s="6">
        <v>46</v>
      </c>
      <c r="D46" s="6">
        <v>44</v>
      </c>
      <c r="E46" s="16">
        <v>0.95652173913043481</v>
      </c>
      <c r="F46" s="6">
        <v>41</v>
      </c>
      <c r="G46" s="16">
        <v>0.89130434782608692</v>
      </c>
      <c r="H46" s="17">
        <v>3.0909090909090908</v>
      </c>
    </row>
    <row r="47" spans="1:8" x14ac:dyDescent="0.25">
      <c r="A47" s="56"/>
      <c r="B47" s="3" t="s">
        <v>5</v>
      </c>
      <c r="C47" s="6">
        <v>33</v>
      </c>
      <c r="D47" s="6">
        <v>30</v>
      </c>
      <c r="E47" s="16">
        <v>0.90909090909090906</v>
      </c>
      <c r="F47" s="6">
        <v>30</v>
      </c>
      <c r="G47" s="16">
        <v>0.90909090909090906</v>
      </c>
      <c r="H47" s="17">
        <v>3.3666666666666667</v>
      </c>
    </row>
    <row r="48" spans="1:8" x14ac:dyDescent="0.25">
      <c r="A48" s="56" t="s">
        <v>51</v>
      </c>
      <c r="B48" s="3" t="s">
        <v>1</v>
      </c>
      <c r="C48" s="6">
        <v>13</v>
      </c>
      <c r="D48" s="6">
        <v>10</v>
      </c>
      <c r="E48" s="16">
        <v>0.76923076923076927</v>
      </c>
      <c r="F48" s="6">
        <v>7</v>
      </c>
      <c r="G48" s="16">
        <v>0.53846153846153844</v>
      </c>
      <c r="H48" s="17">
        <v>2.6300000000000003</v>
      </c>
    </row>
    <row r="49" spans="1:8" x14ac:dyDescent="0.25">
      <c r="A49" s="56"/>
      <c r="B49" s="3" t="s">
        <v>2</v>
      </c>
      <c r="C49" s="6">
        <v>26</v>
      </c>
      <c r="D49" s="6">
        <v>23</v>
      </c>
      <c r="E49" s="16">
        <v>0.88461538461538458</v>
      </c>
      <c r="F49" s="6">
        <v>21</v>
      </c>
      <c r="G49" s="16">
        <v>0.80769230769230771</v>
      </c>
      <c r="H49" s="17">
        <v>2.9565217391304346</v>
      </c>
    </row>
    <row r="50" spans="1:8" x14ac:dyDescent="0.25">
      <c r="A50" s="56"/>
      <c r="B50" s="3" t="s">
        <v>3</v>
      </c>
      <c r="C50" s="6">
        <v>22</v>
      </c>
      <c r="D50" s="6">
        <v>18</v>
      </c>
      <c r="E50" s="16">
        <v>0.81818181818181823</v>
      </c>
      <c r="F50" s="6">
        <v>11</v>
      </c>
      <c r="G50" s="16">
        <v>0.5</v>
      </c>
      <c r="H50" s="17">
        <v>2.0388888888888888</v>
      </c>
    </row>
    <row r="51" spans="1:8" x14ac:dyDescent="0.25">
      <c r="A51" s="56"/>
      <c r="B51" s="3" t="s">
        <v>4</v>
      </c>
      <c r="C51" s="6">
        <v>10</v>
      </c>
      <c r="D51" s="6">
        <v>8</v>
      </c>
      <c r="E51" s="16">
        <v>0.8</v>
      </c>
      <c r="F51" s="6">
        <v>6</v>
      </c>
      <c r="G51" s="16">
        <v>0.6</v>
      </c>
      <c r="H51" s="17">
        <v>2.25</v>
      </c>
    </row>
    <row r="52" spans="1:8" x14ac:dyDescent="0.25">
      <c r="A52" s="56"/>
      <c r="B52" s="3" t="s">
        <v>5</v>
      </c>
      <c r="C52" s="6">
        <v>14</v>
      </c>
      <c r="D52" s="6">
        <v>12</v>
      </c>
      <c r="E52" s="16">
        <v>0.8571428571428571</v>
      </c>
      <c r="F52" s="6">
        <v>9</v>
      </c>
      <c r="G52" s="16">
        <v>0.6428571428571429</v>
      </c>
      <c r="H52" s="17">
        <v>2.5916666666666668</v>
      </c>
    </row>
    <row r="53" spans="1:8" x14ac:dyDescent="0.25">
      <c r="A53" s="56" t="s">
        <v>52</v>
      </c>
      <c r="B53" s="3" t="s">
        <v>1</v>
      </c>
      <c r="C53" s="6">
        <v>5</v>
      </c>
      <c r="D53" s="6">
        <v>5</v>
      </c>
      <c r="E53" s="16">
        <v>1</v>
      </c>
      <c r="F53" s="6">
        <v>5</v>
      </c>
      <c r="G53" s="16">
        <v>1</v>
      </c>
      <c r="H53" s="17">
        <v>3.2</v>
      </c>
    </row>
    <row r="54" spans="1:8" x14ac:dyDescent="0.25">
      <c r="A54" s="56"/>
      <c r="B54" s="3" t="s">
        <v>2</v>
      </c>
      <c r="C54" s="6">
        <v>5</v>
      </c>
      <c r="D54" s="6">
        <v>3</v>
      </c>
      <c r="E54" s="16">
        <v>0.6</v>
      </c>
      <c r="F54" s="6">
        <v>3</v>
      </c>
      <c r="G54" s="16">
        <v>0.6</v>
      </c>
      <c r="H54" s="17">
        <v>4</v>
      </c>
    </row>
    <row r="55" spans="1:8" x14ac:dyDescent="0.25">
      <c r="A55" s="56"/>
      <c r="B55" s="3" t="s">
        <v>3</v>
      </c>
      <c r="C55" s="6">
        <v>5</v>
      </c>
      <c r="D55" s="6">
        <v>5</v>
      </c>
      <c r="E55" s="16">
        <v>1</v>
      </c>
      <c r="F55" s="6">
        <v>4</v>
      </c>
      <c r="G55" s="16">
        <v>0.8</v>
      </c>
      <c r="H55" s="17">
        <v>2.8</v>
      </c>
    </row>
    <row r="56" spans="1:8" x14ac:dyDescent="0.25">
      <c r="A56" s="56"/>
      <c r="B56" s="3" t="s">
        <v>4</v>
      </c>
      <c r="C56" s="6">
        <v>1</v>
      </c>
      <c r="D56" s="6">
        <v>1</v>
      </c>
      <c r="E56" s="16">
        <v>1</v>
      </c>
      <c r="F56" s="6">
        <v>1</v>
      </c>
      <c r="G56" s="16">
        <v>1</v>
      </c>
      <c r="H56" s="17">
        <v>3.7000000000000006</v>
      </c>
    </row>
    <row r="57" spans="1:8" x14ac:dyDescent="0.25">
      <c r="A57" s="56"/>
      <c r="B57" s="3" t="s">
        <v>5</v>
      </c>
      <c r="C57" s="6" t="s">
        <v>14</v>
      </c>
      <c r="D57" s="6" t="s">
        <v>14</v>
      </c>
      <c r="E57" s="16" t="s">
        <v>14</v>
      </c>
      <c r="F57" s="6" t="s">
        <v>14</v>
      </c>
      <c r="G57" s="16" t="s">
        <v>14</v>
      </c>
      <c r="H57" s="17" t="s">
        <v>14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1:XFD5"/>
    </sheetView>
  </sheetViews>
  <sheetFormatPr defaultRowHeight="15" x14ac:dyDescent="0.25"/>
  <cols>
    <col min="1" max="1" width="23.28515625" customWidth="1"/>
  </cols>
  <sheetData>
    <row r="1" spans="1:6" x14ac:dyDescent="0.25">
      <c r="A1" s="60" t="s">
        <v>41</v>
      </c>
      <c r="B1" s="61"/>
      <c r="C1" s="61"/>
      <c r="D1" s="61"/>
      <c r="E1" s="61"/>
      <c r="F1" s="61"/>
    </row>
    <row r="2" spans="1:6" x14ac:dyDescent="0.25">
      <c r="A2" s="62" t="s">
        <v>75</v>
      </c>
      <c r="B2" s="47" t="s">
        <v>76</v>
      </c>
      <c r="C2" s="47"/>
      <c r="D2" s="47"/>
      <c r="E2" s="47"/>
      <c r="F2" s="47"/>
    </row>
    <row r="3" spans="1:6" x14ac:dyDescent="0.25">
      <c r="A3" s="62"/>
      <c r="B3" s="34" t="s">
        <v>64</v>
      </c>
      <c r="C3" s="34" t="s">
        <v>65</v>
      </c>
      <c r="D3" s="34" t="s">
        <v>66</v>
      </c>
      <c r="E3" s="34" t="s">
        <v>67</v>
      </c>
      <c r="F3" s="34" t="s">
        <v>68</v>
      </c>
    </row>
    <row r="4" spans="1:6" x14ac:dyDescent="0.25">
      <c r="A4" s="39" t="s">
        <v>63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A5" s="39" t="s">
        <v>77</v>
      </c>
      <c r="B5" s="40" t="s">
        <v>14</v>
      </c>
      <c r="C5" s="40" t="s">
        <v>14</v>
      </c>
      <c r="D5" s="40" t="s">
        <v>14</v>
      </c>
      <c r="E5" s="40" t="s">
        <v>14</v>
      </c>
      <c r="F5" s="40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portrait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8" customWidth="1"/>
    <col min="2" max="11" width="11.7109375" style="10" customWidth="1"/>
  </cols>
  <sheetData>
    <row r="1" spans="1:11" ht="45" x14ac:dyDescent="0.25">
      <c r="A1" s="36" t="s">
        <v>37</v>
      </c>
      <c r="B1" s="11" t="s">
        <v>53</v>
      </c>
      <c r="C1" s="11" t="s">
        <v>54</v>
      </c>
      <c r="D1" s="11" t="s">
        <v>55</v>
      </c>
      <c r="E1" s="11" t="s">
        <v>56</v>
      </c>
      <c r="F1" s="11" t="s">
        <v>57</v>
      </c>
      <c r="G1" s="11" t="s">
        <v>58</v>
      </c>
      <c r="H1" s="11" t="s">
        <v>59</v>
      </c>
      <c r="I1" s="11" t="s">
        <v>60</v>
      </c>
      <c r="J1" s="11" t="s">
        <v>61</v>
      </c>
      <c r="K1" s="11" t="s">
        <v>62</v>
      </c>
    </row>
    <row r="2" spans="1:11" x14ac:dyDescent="0.25">
      <c r="A2" s="37" t="s">
        <v>1</v>
      </c>
      <c r="B2" s="28">
        <v>6</v>
      </c>
      <c r="C2" s="29">
        <v>726</v>
      </c>
      <c r="D2" s="30">
        <v>605</v>
      </c>
      <c r="E2" s="29">
        <v>24.2</v>
      </c>
      <c r="F2" s="29">
        <v>1.2</v>
      </c>
      <c r="G2" s="31">
        <v>1.2</v>
      </c>
      <c r="H2" s="30">
        <v>20.166666666666668</v>
      </c>
      <c r="I2" s="28">
        <v>242</v>
      </c>
      <c r="J2" s="28">
        <v>240</v>
      </c>
      <c r="K2" s="32">
        <v>1.0083333333333333</v>
      </c>
    </row>
    <row r="3" spans="1:11" x14ac:dyDescent="0.25">
      <c r="A3" s="37" t="s">
        <v>2</v>
      </c>
      <c r="B3" s="28">
        <v>7</v>
      </c>
      <c r="C3" s="29">
        <v>807</v>
      </c>
      <c r="D3" s="30">
        <v>576.42857142857144</v>
      </c>
      <c r="E3" s="29">
        <v>26.9</v>
      </c>
      <c r="F3" s="29">
        <v>1.4</v>
      </c>
      <c r="G3" s="31">
        <v>0.39999999999999991</v>
      </c>
      <c r="H3" s="30">
        <v>19.214285714285715</v>
      </c>
      <c r="I3" s="28">
        <v>269</v>
      </c>
      <c r="J3" s="28">
        <v>275</v>
      </c>
      <c r="K3" s="32">
        <v>0.97818181818181815</v>
      </c>
    </row>
    <row r="4" spans="1:11" x14ac:dyDescent="0.25">
      <c r="A4" s="37" t="s">
        <v>3</v>
      </c>
      <c r="B4" s="28">
        <v>7</v>
      </c>
      <c r="C4" s="29">
        <v>655.5</v>
      </c>
      <c r="D4" s="30">
        <v>468.21428571428578</v>
      </c>
      <c r="E4" s="29">
        <v>21.85</v>
      </c>
      <c r="F4" s="29">
        <v>1.4</v>
      </c>
      <c r="G4" s="31">
        <v>1.4</v>
      </c>
      <c r="H4" s="30">
        <v>15.607142857142859</v>
      </c>
      <c r="I4" s="28">
        <v>216</v>
      </c>
      <c r="J4" s="28">
        <v>305</v>
      </c>
      <c r="K4" s="32">
        <v>0.70819672131147537</v>
      </c>
    </row>
    <row r="5" spans="1:11" x14ac:dyDescent="0.25">
      <c r="A5" s="37" t="s">
        <v>4</v>
      </c>
      <c r="B5" s="28">
        <v>4</v>
      </c>
      <c r="C5" s="31">
        <v>369</v>
      </c>
      <c r="D5" s="33">
        <v>461.25</v>
      </c>
      <c r="E5" s="31">
        <v>12.3</v>
      </c>
      <c r="F5" s="31">
        <v>0.8</v>
      </c>
      <c r="G5" s="31">
        <v>0.8</v>
      </c>
      <c r="H5" s="33">
        <v>15.375</v>
      </c>
      <c r="I5" s="28">
        <v>123</v>
      </c>
      <c r="J5" s="28">
        <v>155</v>
      </c>
      <c r="K5" s="32">
        <v>0.79354838709677422</v>
      </c>
    </row>
    <row r="6" spans="1:11" x14ac:dyDescent="0.25">
      <c r="A6" s="37" t="s">
        <v>5</v>
      </c>
      <c r="B6" s="28">
        <v>5</v>
      </c>
      <c r="C6" s="29">
        <v>423</v>
      </c>
      <c r="D6" s="30">
        <v>423</v>
      </c>
      <c r="E6" s="29">
        <v>14.1</v>
      </c>
      <c r="F6" s="29">
        <v>1</v>
      </c>
      <c r="G6" s="31">
        <v>1</v>
      </c>
      <c r="H6" s="30">
        <v>14.1</v>
      </c>
      <c r="I6" s="28">
        <v>141</v>
      </c>
      <c r="J6" s="28">
        <v>226</v>
      </c>
      <c r="K6" s="32">
        <v>0.62389380530973448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2017-09-26T18:42:36Z</cp:lastPrinted>
  <dcterms:created xsi:type="dcterms:W3CDTF">2017-08-31T19:28:31Z</dcterms:created>
  <dcterms:modified xsi:type="dcterms:W3CDTF">2018-01-29T17:33:38Z</dcterms:modified>
</cp:coreProperties>
</file>